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okol\ChataRokytnice\"/>
    </mc:Choice>
  </mc:AlternateContent>
  <xr:revisionPtr revIDLastSave="0" documentId="8_{B41241F1-C87F-4C6F-AD64-CD0B0857565D}" xr6:coauthVersionLast="36" xr6:coauthVersionMax="36" xr10:uidLastSave="{00000000-0000-0000-0000-000000000000}"/>
  <bookViews>
    <workbookView xWindow="0" yWindow="0" windowWidth="14370" windowHeight="4830" xr2:uid="{1D6F9826-7DE4-42FE-8CDC-505BB19849DD}"/>
  </bookViews>
  <sheets>
    <sheet name="Evidence" sheetId="1" r:id="rId1"/>
    <sheet name="Faktura" sheetId="4" r:id="rId2"/>
    <sheet name="Nápověda" sheetId="3" r:id="rId3"/>
  </sheets>
  <definedNames>
    <definedName name="_xlnm.Print_Titles" localSheetId="0">Evidence!$11:$11</definedName>
    <definedName name="_xlnm.Print_Area" localSheetId="0">Evidence!$A$1:$O$61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3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12" i="1"/>
  <c r="I9" i="1" l="1"/>
  <c r="G9" i="4" l="1"/>
  <c r="G7" i="4"/>
  <c r="C19" i="4" l="1"/>
  <c r="B19" i="4"/>
  <c r="C14" i="4" l="1"/>
  <c r="H11" i="4"/>
  <c r="M5" i="1" l="1"/>
  <c r="M8" i="1"/>
  <c r="G24" i="4" s="1"/>
  <c r="H24" i="4" s="1"/>
  <c r="N8" i="1"/>
  <c r="G26" i="4" s="1"/>
  <c r="H26" i="4" s="1"/>
  <c r="N5" i="1"/>
  <c r="O5" i="1"/>
  <c r="G28" i="4" s="1"/>
  <c r="H28" i="4" l="1"/>
  <c r="H31" i="4"/>
  <c r="G23" i="4"/>
  <c r="H23" i="4" s="1"/>
  <c r="J8" i="1"/>
  <c r="I8" i="1"/>
  <c r="G25" i="4"/>
  <c r="H25" i="4" s="1"/>
  <c r="K8" i="1" l="1"/>
  <c r="H30" i="4"/>
  <c r="H3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Uživatel</author>
    <author>prijmenij</author>
  </authors>
  <commentList>
    <comment ref="A3" authorId="0" shapeId="0" xr:uid="{C28B549C-BA42-4696-B6B8-87941C957780}">
      <text>
        <r>
          <rPr>
            <b/>
            <sz val="12"/>
            <color indexed="81"/>
            <rFont val="Tahoma"/>
            <family val="2"/>
            <charset val="238"/>
          </rPr>
          <t xml:space="preserve">Nápověda: </t>
        </r>
        <r>
          <rPr>
            <sz val="12"/>
            <color indexed="81"/>
            <rFont val="Tahoma"/>
            <family val="2"/>
            <charset val="238"/>
          </rPr>
          <t xml:space="preserve">Vyplňte prosím pouze žlutě vyznačená pole, ostatní barevná pole s výpočty se vyplní automaticky.
1. Vyplňte základní identifikační údaje objednatele
2. Zadejte začátek a konec pobytu
3. Vyplňte seznam ubytovaných osob s nárokem na lůžko, především </t>
        </r>
        <r>
          <rPr>
            <b/>
            <sz val="12"/>
            <color indexed="81"/>
            <rFont val="Tahoma"/>
            <family val="2"/>
            <charset val="238"/>
          </rPr>
          <t>datum narození ubytované osoby</t>
        </r>
        <r>
          <rPr>
            <sz val="12"/>
            <color indexed="81"/>
            <rFont val="Tahoma"/>
            <family val="2"/>
            <charset val="238"/>
          </rPr>
          <t xml:space="preserve">, který je nezbytný pro všechny další výpočty ve formuláři
</t>
        </r>
      </text>
    </comment>
    <comment ref="A4" authorId="0" shapeId="0" xr:uid="{FE1B7771-22B8-4EA9-9F44-15B877822262}">
      <text>
        <r>
          <rPr>
            <b/>
            <sz val="11"/>
            <color indexed="81"/>
            <rFont val="Tahoma"/>
            <family val="2"/>
            <charset val="238"/>
          </rPr>
          <t xml:space="preserve">Objednatel: </t>
        </r>
        <r>
          <rPr>
            <sz val="11"/>
            <color indexed="81"/>
            <rFont val="Tahoma"/>
            <family val="2"/>
            <charset val="238"/>
          </rPr>
          <t>Vyplňte prosím základní identifikační údaje objednatele pro vytvoření faktury - účetního dokladu.
(Jméno a příjmení/Název právnické osoby, Rodné číslo/IČO, Adresa trvalého pobytu/Sídlo právnické osoby, E-mail, Telefon)</t>
        </r>
      </text>
    </comment>
    <comment ref="I7" authorId="0" shapeId="0" xr:uid="{2CE67B35-7F65-4574-BF3D-CBFCAB63C2DC}">
      <text>
        <r>
          <rPr>
            <b/>
            <sz val="12"/>
            <color indexed="81"/>
            <rFont val="Tahoma"/>
            <family val="2"/>
            <charset val="238"/>
          </rPr>
          <t xml:space="preserve">Místní poplatek z pobytu obci 25 Kč/noc  - </t>
        </r>
        <r>
          <rPr>
            <sz val="12"/>
            <color indexed="81"/>
            <rFont val="Tahoma"/>
            <family val="2"/>
            <charset val="238"/>
          </rPr>
          <t xml:space="preserve">Součet povinné platby místního poplatku z pobytu obci pro dospělé osoby nad  18 let.
</t>
        </r>
      </text>
    </comment>
    <comment ref="A11" authorId="0" shapeId="0" xr:uid="{186FC39E-FC31-4D01-B641-47E1A8A9D488}">
      <text>
        <r>
          <rPr>
            <b/>
            <sz val="12"/>
            <color indexed="81"/>
            <rFont val="Tahoma"/>
            <family val="2"/>
            <charset val="238"/>
          </rPr>
          <t xml:space="preserve">Seznam ubytovaných osob: </t>
        </r>
        <r>
          <rPr>
            <sz val="12"/>
            <color indexed="81"/>
            <rFont val="Tahoma"/>
            <family val="2"/>
            <charset val="238"/>
          </rPr>
          <t xml:space="preserve">Vyplňte prosím seznam ubytovaných osob s nárokem na lůžko.
</t>
        </r>
      </text>
    </comment>
    <comment ref="B11" authorId="1" shapeId="0" xr:uid="{E2D31EA2-02CC-44BE-B01A-47E00BD436A0}">
      <text>
        <r>
          <rPr>
            <b/>
            <sz val="9"/>
            <color indexed="81"/>
            <rFont val="Tahoma"/>
            <family val="2"/>
            <charset val="238"/>
          </rPr>
          <t xml:space="preserve">Začátek pobytu:  </t>
        </r>
        <r>
          <rPr>
            <sz val="9"/>
            <color indexed="81"/>
            <rFont val="Tahoma"/>
            <family val="2"/>
            <charset val="238"/>
          </rPr>
          <t xml:space="preserve">Zadejte prosím datum příjezdu.
</t>
        </r>
      </text>
    </comment>
    <comment ref="C11" authorId="1" shapeId="0" xr:uid="{ED648808-4C77-4A52-95B9-1C020048D8A6}">
      <text>
        <r>
          <rPr>
            <b/>
            <sz val="9"/>
            <color indexed="81"/>
            <rFont val="Tahoma"/>
            <family val="2"/>
            <charset val="238"/>
          </rPr>
          <t xml:space="preserve">Konec pobytu:  </t>
        </r>
        <r>
          <rPr>
            <sz val="9"/>
            <color indexed="81"/>
            <rFont val="Tahoma"/>
            <family val="2"/>
            <charset val="238"/>
          </rPr>
          <t xml:space="preserve">Zadejte prosím datum odjezdu.
</t>
        </r>
      </text>
    </comment>
    <comment ref="E11" authorId="0" shapeId="0" xr:uid="{F287F0F1-AA2D-46A0-9196-AB1AF37DA12A}">
      <text>
        <r>
          <rPr>
            <b/>
            <sz val="12"/>
            <color indexed="81"/>
            <rFont val="Tahoma"/>
            <family val="2"/>
            <charset val="238"/>
          </rPr>
          <t xml:space="preserve">Pokoj č. - </t>
        </r>
        <r>
          <rPr>
            <sz val="12"/>
            <color indexed="81"/>
            <rFont val="Tahoma"/>
            <family val="2"/>
            <charset val="238"/>
          </rPr>
          <t xml:space="preserve">Zadejte číslo vybraného pokoje, k dispozici jsou následující pokoje:
Pokoj č.3 - přízemí (6 lůžek - 3x palanda)
Pokoj č.4 - přízemí (5 lůžek - 2x palanda, 1x postel)
Pokoj č.5 - přízemí (6 lůžek - 2x palanda, 2x postel)
Pokoj č.1 - patro (5 lůžek - 5x postel)
Pokoj č.2 - patro (4 lůžka - 4x postel)
Pokoj č.8 - patro (7 lůžek - 7x postel)
Pokoj č.9 - patro (6 lůžek - 6x postel)
Pokoj č.10 - patro (5 lůžek - 5x postel)
Pokoj č.12 - přízemí - přednostně pro lyžařský oddíl (2 lůžka - 2x postel)
</t>
        </r>
      </text>
    </comment>
    <comment ref="I11" authorId="0" shapeId="0" xr:uid="{A064D794-3DB2-44AC-85F7-F27E6E0D025D}">
      <text>
        <r>
          <rPr>
            <b/>
            <sz val="12"/>
            <color indexed="81"/>
            <rFont val="Tahoma"/>
            <family val="2"/>
            <charset val="238"/>
          </rPr>
          <t>Datum narození ubytované osoby</t>
        </r>
        <r>
          <rPr>
            <sz val="12"/>
            <color indexed="81"/>
            <rFont val="Tahoma"/>
            <family val="2"/>
            <charset val="238"/>
          </rPr>
          <t xml:space="preserve"> - základní povinná položka, má vztah ke všem dalším výpočtům ve formuláři
</t>
        </r>
      </text>
    </comment>
    <comment ref="M11" authorId="0" shapeId="0" xr:uid="{68C56673-8DDE-41F4-AA79-7643A4A18CE7}">
      <text>
        <r>
          <rPr>
            <b/>
            <sz val="12"/>
            <color indexed="81"/>
            <rFont val="Tahoma"/>
            <family val="2"/>
            <charset val="238"/>
          </rPr>
          <t>Aktivní člen lyžařského oddílu T.J. Sokol Prosek:</t>
        </r>
        <r>
          <rPr>
            <sz val="12"/>
            <color indexed="81"/>
            <rFont val="Tahoma"/>
            <family val="2"/>
            <charset val="238"/>
          </rPr>
          <t xml:space="preserve"> Napište ANO, pokud je ubytovaná osoba aktivním členem lyžařského oddílu T.J.Sokol Prosek, t.j. má zaplacené členské a oddílové příspěvky na příslušný rok.
</t>
        </r>
      </text>
    </comment>
    <comment ref="N11" authorId="0" shapeId="0" xr:uid="{EA5F8BFA-D3E1-43F4-B0D1-B2DDA4D47E25}">
      <text>
        <r>
          <rPr>
            <b/>
            <sz val="12"/>
            <color indexed="81"/>
            <rFont val="Tahoma"/>
            <family val="2"/>
            <charset val="238"/>
          </rPr>
          <t>Nárok na osvobození od místního poplatku z pobytu obci:</t>
        </r>
        <r>
          <rPr>
            <sz val="12"/>
            <color indexed="81"/>
            <rFont val="Tahoma"/>
            <family val="2"/>
            <charset val="238"/>
          </rPr>
          <t xml:space="preserve"> Napište ANO, pokud ubytovaná osoba uplatňuje nárok na osvobození od místního poplatku z pobytu na základě § 3b zák. č. 565/1990 Sb. o místních poplatcích v platném znění. Do poznámky pak uveďte důvod osvobození od místního poplatku. Nárok na osvobození od místního poplatku je třeba mít sjednán předem ve smlouvě o ubytování s uvedením konkrétního důvodu osvobození s odkazem na příslušný paragraf zákona.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Uživatel</author>
  </authors>
  <commentList>
    <comment ref="E4" authorId="0" shapeId="0" xr:uid="{AFE5F4C3-E231-4CFF-A481-691FB134574D}">
      <text>
        <r>
          <rPr>
            <sz val="12"/>
            <color indexed="81"/>
            <rFont val="Tahoma"/>
            <family val="2"/>
            <charset val="238"/>
          </rPr>
          <t xml:space="preserve">Evidenční číslo faktury doplní dodavatel
</t>
        </r>
      </text>
    </comment>
  </commentList>
</comments>
</file>

<file path=xl/sharedStrings.xml><?xml version="1.0" encoding="utf-8"?>
<sst xmlns="http://schemas.openxmlformats.org/spreadsheetml/2006/main" count="97" uniqueCount="93">
  <si>
    <t>Jméno</t>
  </si>
  <si>
    <t>Příjmení</t>
  </si>
  <si>
    <t>Datum narození</t>
  </si>
  <si>
    <t>Číslo občanského průkazu/pasu</t>
  </si>
  <si>
    <t>Adresa trvalého pobytu</t>
  </si>
  <si>
    <t>Poznámka</t>
  </si>
  <si>
    <t>Kontakt (tel./email)</t>
  </si>
  <si>
    <t>Pokoj č.</t>
  </si>
  <si>
    <t>Objednatel:</t>
  </si>
  <si>
    <t>Začátek pobytu</t>
  </si>
  <si>
    <t>Konec pobytu</t>
  </si>
  <si>
    <t>Počet nocí</t>
  </si>
  <si>
    <t>Ubytovací kniha sokolské chaty v Rokytnici nad Jizerou</t>
  </si>
  <si>
    <r>
      <rPr>
        <b/>
        <sz val="18"/>
        <color theme="1"/>
        <rFont val="Calibri"/>
        <family val="2"/>
        <charset val="238"/>
        <scheme val="minor"/>
      </rPr>
      <t xml:space="preserve">Ubytovací zařízení: </t>
    </r>
    <r>
      <rPr>
        <sz val="18"/>
        <color theme="1"/>
        <rFont val="Calibri"/>
        <family val="2"/>
        <charset val="238"/>
        <scheme val="minor"/>
      </rPr>
      <t>Dolní Rokytnice č.p. 45, Rokytnice nad Jizerou, PSČ 512 44</t>
    </r>
  </si>
  <si>
    <t xml:space="preserve">Ubytovaná osoba s nárokem na lůžko č. </t>
  </si>
  <si>
    <t>Věk</t>
  </si>
  <si>
    <t xml:space="preserve">Aktivní člen lyžařského oddílu T.J. Sokol Prosek </t>
  </si>
  <si>
    <t>Cena za ubytování</t>
  </si>
  <si>
    <t>Celková cena včetně místního poplatku</t>
  </si>
  <si>
    <t>Místní poplatek z pobytu obci 25 Kč/noc</t>
  </si>
  <si>
    <t>Cena za ubytování:</t>
  </si>
  <si>
    <t>Rodné číslo/IČO:</t>
  </si>
  <si>
    <t>E-mail:</t>
  </si>
  <si>
    <t>Fakturační adresa objednatele:</t>
  </si>
  <si>
    <t>Další kontaktní údaje, telefon, web:</t>
  </si>
  <si>
    <t xml:space="preserve">Seznam ubytovaných osob: </t>
  </si>
  <si>
    <t>FAKTURA - ÚČETNÍ  DOKLAD</t>
  </si>
  <si>
    <t xml:space="preserve">Evidenční číslo: </t>
  </si>
  <si>
    <t>Dodavatel:</t>
  </si>
  <si>
    <t>Neplátce DPH</t>
  </si>
  <si>
    <t>Tělocvičná jednota Sokol Prosek
Na Proseku 6/15
190 00 Praha 9
Česká republika</t>
  </si>
  <si>
    <t>IČ: 00203820</t>
  </si>
  <si>
    <t>Odběratel:</t>
  </si>
  <si>
    <t>Platební údaje:</t>
  </si>
  <si>
    <t xml:space="preserve">Variabilní symbol: </t>
  </si>
  <si>
    <r>
      <t xml:space="preserve">Číslo bankovního účtu: </t>
    </r>
    <r>
      <rPr>
        <b/>
        <sz val="12"/>
        <color theme="1"/>
        <rFont val="Calibri"/>
        <family val="2"/>
        <charset val="238"/>
        <scheme val="minor"/>
      </rPr>
      <t>19-241618389/0800</t>
    </r>
  </si>
  <si>
    <r>
      <t xml:space="preserve">Způsob platby: </t>
    </r>
    <r>
      <rPr>
        <b/>
        <sz val="12"/>
        <color theme="1"/>
        <rFont val="Calibri"/>
        <family val="2"/>
        <charset val="238"/>
        <scheme val="minor"/>
      </rPr>
      <t>BANKOVNÍ PŘEVOD</t>
    </r>
  </si>
  <si>
    <t>Datum vystavení:</t>
  </si>
  <si>
    <t>Datum splatnosti:</t>
  </si>
  <si>
    <r>
      <t xml:space="preserve">Peněžní ústav: </t>
    </r>
    <r>
      <rPr>
        <b/>
        <sz val="12"/>
        <color theme="1"/>
        <rFont val="Calibri"/>
        <family val="2"/>
        <charset val="238"/>
        <scheme val="minor"/>
      </rPr>
      <t>Česká spořitelna, a.s.</t>
    </r>
  </si>
  <si>
    <t>14 dní</t>
  </si>
  <si>
    <t>Popis dodávky:</t>
  </si>
  <si>
    <t>Tělocvičná jednota Sokol Prosek, Na Proseku 6/15, 190 00 Praha 9, IČ 00203824</t>
  </si>
  <si>
    <t>Pobočný spolek ČOS zapsaný ve veřejném rejstříku u Městského soudu v Praze, sp. zn. L 27748</t>
  </si>
  <si>
    <t>Vystavil: Radka Jaroš Hrdinová</t>
  </si>
  <si>
    <t>E-mail: sokolprosek@seznam.cz</t>
  </si>
  <si>
    <t>Ubytování na sokolské chatě v Rokytnici nad Jizerou (Dolní Rokytnice č.p. 45)</t>
  </si>
  <si>
    <t>Cena k úhradě celkem:</t>
  </si>
  <si>
    <t>Začátek pobytu:</t>
  </si>
  <si>
    <t>Konec pobytu:</t>
  </si>
  <si>
    <t>Cena celkem:</t>
  </si>
  <si>
    <t>Dospělé osoby nad 18 let základní cena</t>
  </si>
  <si>
    <t>Dospělé osoby nad 18 let sleva 20%</t>
  </si>
  <si>
    <t>Děti do 18 let základní cena</t>
  </si>
  <si>
    <t>Děti do 18 let sleva 20%</t>
  </si>
  <si>
    <t>Místní poplatek z pobytu obci pro dospělé osoby nad 18 let</t>
  </si>
  <si>
    <t>Místní poplatek z pobytu obci pro dospělé osoby nad 18 let:</t>
  </si>
  <si>
    <t>Cena za osobu/noc:</t>
  </si>
  <si>
    <t>Pokoj č.3 - přízemí (6 lůžek - 3x palanda)</t>
  </si>
  <si>
    <t>Pokoj č.4 - přízemí (5 lůžek - 2x palanda, 1x postel)</t>
  </si>
  <si>
    <t>Pokoj č.5 - přízemí (6 lůžek - 2x palanda, 2x postel)</t>
  </si>
  <si>
    <t>Pokoj č.1 - patro (5 lůžek - 5x postel)</t>
  </si>
  <si>
    <t>Pokoj č.2 - patro (4 lůžka - 4x postel)</t>
  </si>
  <si>
    <t>Pokoj č.8 - patro (7 lůžek - 7x postel)</t>
  </si>
  <si>
    <t>Pokoj č.9 - patro (6 lůžek - 6x postel)</t>
  </si>
  <si>
    <t>Pokoj č.10 - patro (5 lůžek - 5x postel)</t>
  </si>
  <si>
    <t>Pokoj č.12 - přízemí - přednostně pro lyžařský oddíl (2 lůžka - 2x postel)</t>
  </si>
  <si>
    <t>Nápověda</t>
  </si>
  <si>
    <t>Doporučený postup:</t>
  </si>
  <si>
    <t>Často kladené otázky:</t>
  </si>
  <si>
    <t>Otázka: Jaké údaje mám uvést do pole fakturační adresa objednatele?</t>
  </si>
  <si>
    <t xml:space="preserve">Otázka: Kolik lůžek je na jednotlivých pokojích? </t>
  </si>
  <si>
    <t>Odpověď: V objektu sokolské chaty jsou k dispozici následující pokoje:</t>
  </si>
  <si>
    <t>Odpověď: Uveďte prosím celé jméno a adresu trvalého pobytu objednatele, v případě právnické osoby uveďte název a sídlo právnické osoby. K posunu adresy na další řádek, použijte prosím mezerník.</t>
  </si>
  <si>
    <t>Otázka: Jak se můžu stát aktivním členem lyžařského oddílu T.J. Sokol Prosek?</t>
  </si>
  <si>
    <r>
      <t xml:space="preserve">Vyplňte prosím </t>
    </r>
    <r>
      <rPr>
        <b/>
        <sz val="14"/>
        <color theme="1"/>
        <rFont val="Calibri"/>
        <family val="2"/>
        <charset val="238"/>
        <scheme val="minor"/>
      </rPr>
      <t>pouze žlutě vyznačená pole</t>
    </r>
    <r>
      <rPr>
        <sz val="14"/>
        <color theme="1"/>
        <rFont val="Calibri"/>
        <family val="2"/>
        <charset val="238"/>
        <scheme val="minor"/>
      </rPr>
      <t xml:space="preserve"> na listu </t>
    </r>
    <r>
      <rPr>
        <b/>
        <sz val="14"/>
        <color theme="1"/>
        <rFont val="Calibri"/>
        <family val="2"/>
        <charset val="238"/>
        <scheme val="minor"/>
      </rPr>
      <t>"Evidence"</t>
    </r>
    <r>
      <rPr>
        <sz val="14"/>
        <color theme="1"/>
        <rFont val="Calibri"/>
        <family val="2"/>
        <charset val="238"/>
        <scheme val="minor"/>
      </rPr>
      <t xml:space="preserve">, ostatní barevná pole s výpočty se vyplní </t>
    </r>
    <r>
      <rPr>
        <b/>
        <sz val="14"/>
        <color theme="1"/>
        <rFont val="Calibri"/>
        <family val="2"/>
        <charset val="238"/>
        <scheme val="minor"/>
      </rPr>
      <t>automaticky</t>
    </r>
    <r>
      <rPr>
        <sz val="14"/>
        <color theme="1"/>
        <rFont val="Calibri"/>
        <family val="2"/>
        <charset val="238"/>
        <scheme val="minor"/>
      </rPr>
      <t>!</t>
    </r>
  </si>
  <si>
    <t>Otázka: Kdo má nárok na osvobození od místního poplatku z pobytu obci?</t>
  </si>
  <si>
    <t>Odpověď: Aktivním členem lyžařského oddílu T.J. Sokol Prosek se slevou 20% z pobytu se můžete stát po zápisu do oddílu na příslušné pololetí a zaplacením členských a oddílových příspěvků, více na https://www.sokolprosek.cz/clenske-a-oddilove-prispevky/. Zájemci o členství napište prosím na e-mail sokolprosek@seznam.cz</t>
  </si>
  <si>
    <t>Odpověď: Nárok na osvobození od místního poplatku z pobytu je vymezen § 3b zák. č. 565/1990 Sb. o místních poplatcích v platném znění. Konkrétní důvod osvobození s odkazem na příslušný paragraf zákona je třeba uvést ve smlouvě o ubytování.</t>
  </si>
  <si>
    <t>VZOR - DOPLNÍ DODAVATEL</t>
  </si>
  <si>
    <t>Nárok na osvobození od místního poplatku z pobytu obci pro osoby nad 18 let</t>
  </si>
  <si>
    <t>Celkový počet nocí za všechny děti do 18 let s nárokem na lůžko:</t>
  </si>
  <si>
    <t>Celkový počet nocí za všechny dospělé osoby nad 18 let:</t>
  </si>
  <si>
    <t>z toho počet nocí za členy lyžařského oddílu nad 18 let:</t>
  </si>
  <si>
    <t>z toho počet nocí za členy lyžařského oddílu do 18 let:</t>
  </si>
  <si>
    <r>
      <t xml:space="preserve">2. Vyplňte </t>
    </r>
    <r>
      <rPr>
        <b/>
        <sz val="14"/>
        <color theme="1"/>
        <rFont val="Calibri"/>
        <family val="2"/>
        <charset val="238"/>
        <scheme val="minor"/>
      </rPr>
      <t>seznam ubytovaných osob s nárokem na lůžko</t>
    </r>
    <r>
      <rPr>
        <sz val="14"/>
        <color theme="1"/>
        <rFont val="Calibri"/>
        <family val="2"/>
        <charset val="238"/>
        <scheme val="minor"/>
      </rPr>
      <t xml:space="preserve">, především </t>
    </r>
    <r>
      <rPr>
        <b/>
        <sz val="14"/>
        <color theme="1"/>
        <rFont val="Calibri"/>
        <family val="2"/>
        <charset val="238"/>
        <scheme val="minor"/>
      </rPr>
      <t>datum začátku a konce pobytu a datum narození ubytované osoby</t>
    </r>
    <r>
      <rPr>
        <sz val="14"/>
        <color theme="1"/>
        <rFont val="Calibri"/>
        <family val="2"/>
        <charset val="238"/>
        <scheme val="minor"/>
      </rPr>
      <t>, který je nezbytný pro všechny další výpočty ve formuláři</t>
    </r>
  </si>
  <si>
    <r>
      <t xml:space="preserve">1. Vyplňte </t>
    </r>
    <r>
      <rPr>
        <b/>
        <sz val="14"/>
        <color theme="1"/>
        <rFont val="Calibri"/>
        <family val="2"/>
        <charset val="238"/>
        <scheme val="minor"/>
      </rPr>
      <t>základní identifikační údaje objednatele</t>
    </r>
  </si>
  <si>
    <t>Počet nocí členů lyžařského oddílu:</t>
  </si>
  <si>
    <t>Počet nocí ubytovaných osob:</t>
  </si>
  <si>
    <t>Celkový počet nocí dospělých osob nad 18 let s nárokem na osvobození od místního poplatku z pobytu:</t>
  </si>
  <si>
    <t>Objednávka  ubytování:</t>
  </si>
  <si>
    <t>Počet osobonocí:</t>
  </si>
  <si>
    <t>Cena za ubytování 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</si>
</sst>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5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8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14" fontId="3" fillId="2" borderId="1" xfId="0" applyNumberFormat="1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center" vertical="top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2" borderId="1" xfId="0" applyNumberFormat="1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>
      <alignment horizontal="center" vertical="top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14" fontId="3" fillId="2" borderId="4" xfId="0" applyNumberFormat="1" applyFont="1" applyFill="1" applyBorder="1" applyAlignment="1" applyProtection="1">
      <alignment vertical="top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49" fontId="3" fillId="2" borderId="4" xfId="0" applyNumberFormat="1" applyFont="1" applyFill="1" applyBorder="1" applyAlignment="1" applyProtection="1">
      <alignment vertical="top" wrapText="1"/>
      <protection locked="0"/>
    </xf>
    <xf numFmtId="0" fontId="1" fillId="4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Alignment="1" applyProtection="1">
      <alignment vertical="top" wrapText="1"/>
      <protection locked="0"/>
    </xf>
    <xf numFmtId="0" fontId="1" fillId="4" borderId="6" xfId="0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Protection="1">
      <protection locked="0"/>
    </xf>
    <xf numFmtId="14" fontId="1" fillId="6" borderId="12" xfId="0" applyNumberFormat="1" applyFont="1" applyFill="1" applyBorder="1" applyAlignment="1">
      <alignment horizontal="center" vertical="center" wrapText="1"/>
    </xf>
    <xf numFmtId="14" fontId="1" fillId="6" borderId="13" xfId="0" applyNumberFormat="1" applyFont="1" applyFill="1" applyBorder="1" applyAlignment="1">
      <alignment horizontal="center" vertical="center" wrapText="1"/>
    </xf>
    <xf numFmtId="14" fontId="1" fillId="5" borderId="14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 applyProtection="1">
      <alignment horizontal="center"/>
      <protection hidden="1"/>
    </xf>
    <xf numFmtId="164" fontId="1" fillId="7" borderId="17" xfId="0" applyNumberFormat="1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3" borderId="18" xfId="0" applyFont="1" applyFill="1" applyBorder="1" applyAlignment="1" applyProtection="1">
      <alignment horizontal="center"/>
      <protection hidden="1"/>
    </xf>
    <xf numFmtId="0" fontId="1" fillId="3" borderId="19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vertical="top"/>
      <protection hidden="1"/>
    </xf>
    <xf numFmtId="164" fontId="1" fillId="3" borderId="15" xfId="0" applyNumberFormat="1" applyFont="1" applyFill="1" applyBorder="1" applyAlignment="1" applyProtection="1">
      <alignment horizontal="center"/>
      <protection hidden="1"/>
    </xf>
    <xf numFmtId="164" fontId="1" fillId="3" borderId="16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0" fontId="15" fillId="0" borderId="0" xfId="0" applyFont="1"/>
    <xf numFmtId="0" fontId="4" fillId="0" borderId="0" xfId="0" applyFont="1"/>
    <xf numFmtId="0" fontId="5" fillId="0" borderId="0" xfId="0" applyFont="1"/>
    <xf numFmtId="0" fontId="0" fillId="0" borderId="22" xfId="0" applyBorder="1"/>
    <xf numFmtId="0" fontId="0" fillId="0" borderId="0" xfId="0" applyBorder="1"/>
    <xf numFmtId="0" fontId="0" fillId="0" borderId="0" xfId="0" applyBorder="1" applyAlignment="1"/>
    <xf numFmtId="49" fontId="15" fillId="0" borderId="0" xfId="0" applyNumberFormat="1" applyFont="1"/>
    <xf numFmtId="49" fontId="15" fillId="0" borderId="0" xfId="0" applyNumberFormat="1" applyFont="1" applyBorder="1" applyAlignment="1"/>
    <xf numFmtId="0" fontId="0" fillId="0" borderId="0" xfId="0" applyAlignment="1">
      <alignment wrapText="1"/>
    </xf>
    <xf numFmtId="0" fontId="0" fillId="0" borderId="0" xfId="0" applyFont="1" applyAlignment="1"/>
    <xf numFmtId="14" fontId="2" fillId="0" borderId="0" xfId="0" applyNumberFormat="1" applyFont="1" applyAlignment="1">
      <alignment horizontal="left"/>
    </xf>
    <xf numFmtId="165" fontId="0" fillId="0" borderId="0" xfId="0" applyNumberFormat="1"/>
    <xf numFmtId="0" fontId="0" fillId="0" borderId="24" xfId="0" applyBorder="1"/>
    <xf numFmtId="14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" fillId="0" borderId="24" xfId="0" applyFont="1" applyBorder="1"/>
    <xf numFmtId="0" fontId="6" fillId="0" borderId="24" xfId="0" applyFont="1" applyBorder="1"/>
    <xf numFmtId="0" fontId="15" fillId="0" borderId="0" xfId="0" applyFont="1" applyAlignment="1"/>
    <xf numFmtId="165" fontId="0" fillId="0" borderId="22" xfId="0" applyNumberFormat="1" applyBorder="1"/>
    <xf numFmtId="0" fontId="10" fillId="0" borderId="22" xfId="0" applyFont="1" applyBorder="1" applyAlignment="1">
      <alignment horizontal="left"/>
    </xf>
    <xf numFmtId="14" fontId="0" fillId="0" borderId="22" xfId="0" applyNumberFormat="1" applyBorder="1"/>
    <xf numFmtId="14" fontId="0" fillId="0" borderId="22" xfId="0" applyNumberFormat="1" applyFont="1" applyBorder="1" applyAlignment="1">
      <alignment horizontal="right" vertical="top" wrapText="1"/>
    </xf>
    <xf numFmtId="14" fontId="0" fillId="0" borderId="22" xfId="0" applyNumberFormat="1" applyFont="1" applyBorder="1"/>
    <xf numFmtId="0" fontId="0" fillId="0" borderId="22" xfId="0" applyBorder="1" applyAlignment="1">
      <alignment horizontal="right" vertical="top" wrapText="1"/>
    </xf>
    <xf numFmtId="0" fontId="0" fillId="0" borderId="22" xfId="0" applyBorder="1" applyAlignment="1">
      <alignment horizontal="right" vertical="top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1" fillId="0" borderId="0" xfId="0" applyFont="1"/>
    <xf numFmtId="0" fontId="15" fillId="0" borderId="0" xfId="0" applyFont="1" applyAlignment="1">
      <alignment wrapText="1"/>
    </xf>
    <xf numFmtId="0" fontId="8" fillId="0" borderId="0" xfId="0" applyFont="1"/>
    <xf numFmtId="0" fontId="0" fillId="0" borderId="0" xfId="0"/>
    <xf numFmtId="0" fontId="0" fillId="0" borderId="0" xfId="0"/>
    <xf numFmtId="0" fontId="6" fillId="0" borderId="0" xfId="0" applyFont="1" applyAlignment="1"/>
    <xf numFmtId="0" fontId="15" fillId="0" borderId="0" xfId="0" applyFont="1" applyAlignment="1">
      <alignment horizontal="left" vertical="top" wrapText="1"/>
    </xf>
    <xf numFmtId="14" fontId="3" fillId="2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14" fontId="0" fillId="0" borderId="0" xfId="0" applyNumberFormat="1" applyFill="1" applyAlignment="1" applyProtection="1">
      <alignment vertical="top" wrapText="1"/>
      <protection locked="0"/>
    </xf>
    <xf numFmtId="0" fontId="0" fillId="0" borderId="0" xfId="0" applyFill="1" applyAlignment="1">
      <alignment vertical="top"/>
    </xf>
    <xf numFmtId="164" fontId="2" fillId="0" borderId="0" xfId="0" applyNumberFormat="1" applyFont="1" applyFill="1"/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/>
    <xf numFmtId="0" fontId="1" fillId="6" borderId="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Protection="1">
      <protection locked="0"/>
    </xf>
    <xf numFmtId="0" fontId="8" fillId="0" borderId="0" xfId="0" applyFont="1" applyAlignment="1"/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0" xfId="0" applyNumberFormat="1" applyFont="1" applyFill="1" applyAlignment="1" applyProtection="1">
      <alignment vertical="top"/>
      <protection locked="0"/>
    </xf>
    <xf numFmtId="164" fontId="2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hidden="1"/>
    </xf>
    <xf numFmtId="0" fontId="0" fillId="0" borderId="22" xfId="0" applyBorder="1" applyProtection="1">
      <protection hidden="1"/>
    </xf>
    <xf numFmtId="165" fontId="0" fillId="0" borderId="0" xfId="0" applyNumberFormat="1" applyProtection="1">
      <protection hidden="1"/>
    </xf>
    <xf numFmtId="165" fontId="0" fillId="0" borderId="22" xfId="0" applyNumberFormat="1" applyBorder="1" applyProtection="1">
      <protection hidden="1"/>
    </xf>
    <xf numFmtId="165" fontId="0" fillId="0" borderId="24" xfId="0" applyNumberFormat="1" applyBorder="1" applyProtection="1">
      <protection hidden="1"/>
    </xf>
    <xf numFmtId="165" fontId="0" fillId="0" borderId="0" xfId="0" applyNumberFormat="1" applyBorder="1" applyProtection="1">
      <protection hidden="1"/>
    </xf>
    <xf numFmtId="165" fontId="1" fillId="0" borderId="24" xfId="0" applyNumberFormat="1" applyFont="1" applyBorder="1" applyProtection="1">
      <protection hidden="1"/>
    </xf>
    <xf numFmtId="0" fontId="0" fillId="0" borderId="0" xfId="0"/>
    <xf numFmtId="0" fontId="1" fillId="3" borderId="4" xfId="0" applyNumberFormat="1" applyFont="1" applyFill="1" applyBorder="1" applyAlignment="1" applyProtection="1">
      <alignment horizontal="center" vertical="top"/>
      <protection hidden="1"/>
    </xf>
    <xf numFmtId="49" fontId="3" fillId="2" borderId="5" xfId="0" applyNumberFormat="1" applyFont="1" applyFill="1" applyBorder="1" applyAlignment="1" applyProtection="1">
      <alignment vertical="top" wrapText="1"/>
      <protection locked="0"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25" xfId="0" applyFont="1" applyFill="1" applyBorder="1" applyAlignment="1" applyProtection="1">
      <alignment vertical="top" wrapText="1"/>
      <protection locked="0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8" fillId="0" borderId="21" xfId="0" applyFont="1" applyBorder="1"/>
    <xf numFmtId="0" fontId="0" fillId="0" borderId="21" xfId="0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/>
    <xf numFmtId="0" fontId="8" fillId="0" borderId="20" xfId="0" applyFont="1" applyBorder="1"/>
    <xf numFmtId="0" fontId="0" fillId="0" borderId="20" xfId="0" applyBorder="1"/>
    <xf numFmtId="0" fontId="1" fillId="4" borderId="6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4" borderId="29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vertical="top" wrapText="1"/>
      <protection locked="0"/>
    </xf>
    <xf numFmtId="0" fontId="16" fillId="0" borderId="8" xfId="0" applyFont="1" applyBorder="1" applyAlignment="1">
      <alignment vertical="top" wrapText="1"/>
    </xf>
    <xf numFmtId="0" fontId="1" fillId="0" borderId="24" xfId="0" applyFont="1" applyBorder="1" applyAlignment="1"/>
    <xf numFmtId="0" fontId="0" fillId="0" borderId="24" xfId="0" applyBorder="1" applyAlignment="1"/>
    <xf numFmtId="0" fontId="6" fillId="0" borderId="0" xfId="0" applyFont="1" applyAlignment="1"/>
    <xf numFmtId="0" fontId="0" fillId="0" borderId="0" xfId="0" applyAlignment="1"/>
    <xf numFmtId="0" fontId="16" fillId="2" borderId="5" xfId="0" applyFont="1" applyFill="1" applyBorder="1" applyAlignment="1" applyProtection="1">
      <alignment horizontal="center"/>
      <protection locked="0"/>
    </xf>
    <xf numFmtId="0" fontId="16" fillId="2" borderId="22" xfId="0" applyFont="1" applyFill="1" applyBorder="1" applyAlignment="1" applyProtection="1">
      <alignment horizontal="center"/>
      <protection locked="0"/>
    </xf>
    <xf numFmtId="0" fontId="16" fillId="2" borderId="23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shrinkToFi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2" borderId="3" xfId="0" applyFont="1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66"/>
      <color rgb="FFFF505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104774</xdr:rowOff>
    </xdr:from>
    <xdr:to>
      <xdr:col>1</xdr:col>
      <xdr:colOff>952499</xdr:colOff>
      <xdr:row>4</xdr:row>
      <xdr:rowOff>82548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75EA6BD-B708-4C60-A660-CB2758AE8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4774"/>
          <a:ext cx="971549" cy="977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910CB-4413-44C4-8890-99162A11FCBC}">
  <sheetPr>
    <pageSetUpPr fitToPage="1"/>
  </sheetPr>
  <dimension ref="A1:O61"/>
  <sheetViews>
    <sheetView tabSelected="1" topLeftCell="C1" zoomScale="90" zoomScaleNormal="90" workbookViewId="0">
      <selection activeCell="M16" sqref="M16"/>
    </sheetView>
  </sheetViews>
  <sheetFormatPr defaultRowHeight="15" x14ac:dyDescent="0.25"/>
  <cols>
    <col min="1" max="1" width="16" customWidth="1"/>
    <col min="2" max="2" width="14.85546875" style="77" customWidth="1"/>
    <col min="3" max="3" width="15.140625" style="77" customWidth="1"/>
    <col min="4" max="4" width="8.7109375" style="77" customWidth="1"/>
    <col min="5" max="5" width="8" customWidth="1"/>
    <col min="6" max="6" width="14.42578125" customWidth="1"/>
    <col min="7" max="7" width="17.140625" customWidth="1"/>
    <col min="8" max="8" width="9.5703125" customWidth="1"/>
    <col min="9" max="9" width="18.7109375" customWidth="1"/>
    <col min="10" max="10" width="17.7109375" customWidth="1"/>
    <col min="11" max="11" width="20.42578125" customWidth="1"/>
    <col min="12" max="12" width="20.85546875" style="13" customWidth="1"/>
    <col min="13" max="13" width="21.85546875" customWidth="1"/>
    <col min="14" max="14" width="25.7109375" customWidth="1"/>
    <col min="15" max="15" width="37.42578125" customWidth="1"/>
  </cols>
  <sheetData>
    <row r="1" spans="1:15" ht="26.25" x14ac:dyDescent="0.4">
      <c r="A1" s="122" t="s">
        <v>12</v>
      </c>
      <c r="B1" s="122"/>
      <c r="C1" s="122"/>
      <c r="D1" s="122"/>
      <c r="E1" s="123"/>
      <c r="F1" s="123"/>
      <c r="G1" s="123"/>
      <c r="H1" s="123"/>
      <c r="I1" s="123"/>
      <c r="J1" s="123"/>
      <c r="K1" s="124"/>
      <c r="L1" s="124"/>
      <c r="M1" s="124"/>
      <c r="N1" s="124"/>
    </row>
    <row r="2" spans="1:15" ht="23.25" x14ac:dyDescent="0.35">
      <c r="A2" s="125" t="s">
        <v>13</v>
      </c>
      <c r="B2" s="125"/>
      <c r="C2" s="125"/>
      <c r="D2" s="125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5" s="1" customFormat="1" ht="24.95" customHeight="1" thickBot="1" x14ac:dyDescent="0.4">
      <c r="A3" s="2" t="s">
        <v>8</v>
      </c>
      <c r="B3" s="76"/>
      <c r="C3" s="76"/>
      <c r="D3" s="76"/>
      <c r="H3" s="2"/>
      <c r="I3" s="94" t="s">
        <v>90</v>
      </c>
      <c r="J3" s="82"/>
      <c r="K3" s="82"/>
      <c r="L3" s="12"/>
      <c r="M3" s="2" t="s">
        <v>88</v>
      </c>
    </row>
    <row r="4" spans="1:15" s="1" customFormat="1" ht="93.75" customHeight="1" x14ac:dyDescent="0.25">
      <c r="A4" s="131" t="s">
        <v>23</v>
      </c>
      <c r="B4" s="132"/>
      <c r="C4" s="137"/>
      <c r="D4" s="138"/>
      <c r="E4" s="138"/>
      <c r="F4" s="139"/>
      <c r="G4" s="101"/>
      <c r="I4" s="26" t="s">
        <v>9</v>
      </c>
      <c r="J4" s="92" t="s">
        <v>10</v>
      </c>
      <c r="K4" s="91"/>
      <c r="L4" s="12"/>
      <c r="M4" s="32" t="s">
        <v>82</v>
      </c>
      <c r="N4" s="90" t="s">
        <v>81</v>
      </c>
      <c r="O4" s="31" t="s">
        <v>89</v>
      </c>
    </row>
    <row r="5" spans="1:15" s="1" customFormat="1" ht="20.100000000000001" customHeight="1" thickBot="1" x14ac:dyDescent="0.35">
      <c r="A5" s="133" t="s">
        <v>21</v>
      </c>
      <c r="B5" s="134"/>
      <c r="C5" s="113"/>
      <c r="D5" s="114"/>
      <c r="E5" s="114"/>
      <c r="F5" s="115"/>
      <c r="G5" s="102"/>
      <c r="I5" s="27"/>
      <c r="J5" s="93"/>
      <c r="K5" s="88"/>
      <c r="L5" s="12"/>
      <c r="M5" s="35">
        <f>SUMIFS(D12:D61,H12:H61,"&gt;=18")</f>
        <v>0</v>
      </c>
      <c r="N5" s="36">
        <f>SUMIFS(D12:D61,H12:H61,"&lt;18")</f>
        <v>0</v>
      </c>
      <c r="O5" s="33">
        <f>SUMIFS(D12:D61,H12:H61,"&gt;=18",N12:N61,"ANO")</f>
        <v>0</v>
      </c>
    </row>
    <row r="6" spans="1:15" s="1" customFormat="1" ht="24.95" customHeight="1" thickBot="1" x14ac:dyDescent="0.4">
      <c r="A6" s="133" t="s">
        <v>22</v>
      </c>
      <c r="B6" s="134"/>
      <c r="C6" s="116"/>
      <c r="D6" s="114"/>
      <c r="E6" s="114"/>
      <c r="F6" s="115"/>
      <c r="G6" s="103"/>
      <c r="I6" s="127" t="s">
        <v>20</v>
      </c>
      <c r="J6" s="128"/>
      <c r="K6" s="128"/>
      <c r="L6" s="12"/>
      <c r="M6" s="129" t="s">
        <v>87</v>
      </c>
      <c r="N6" s="130"/>
      <c r="O6" s="130"/>
    </row>
    <row r="7" spans="1:15" s="1" customFormat="1" ht="77.25" customHeight="1" thickBot="1" x14ac:dyDescent="0.3">
      <c r="A7" s="135" t="s">
        <v>24</v>
      </c>
      <c r="B7" s="136"/>
      <c r="C7" s="117"/>
      <c r="D7" s="118"/>
      <c r="E7" s="118"/>
      <c r="F7" s="119"/>
      <c r="G7" s="103"/>
      <c r="I7" s="28" t="s">
        <v>19</v>
      </c>
      <c r="J7" s="29" t="s">
        <v>17</v>
      </c>
      <c r="K7" s="30" t="s">
        <v>18</v>
      </c>
      <c r="L7" s="12"/>
      <c r="M7" s="32" t="s">
        <v>83</v>
      </c>
      <c r="N7" s="31" t="s">
        <v>84</v>
      </c>
    </row>
    <row r="8" spans="1:15" s="1" customFormat="1" ht="20.100000000000001" customHeight="1" thickBot="1" x14ac:dyDescent="0.35">
      <c r="A8" s="25"/>
      <c r="B8" s="25"/>
      <c r="C8" s="25"/>
      <c r="D8" s="25"/>
      <c r="E8" s="5"/>
      <c r="F8" s="5"/>
      <c r="G8" s="4"/>
      <c r="H8" s="11"/>
      <c r="I8" s="40">
        <f>($M$5*25)-(25*$O$5)</f>
        <v>0</v>
      </c>
      <c r="J8" s="41">
        <f>(($M$5*390)-($M$8*20*390/100))+(($N$5*260)-($N$8*20*260/100))</f>
        <v>0</v>
      </c>
      <c r="K8" s="34">
        <f>$I$8+$J$8</f>
        <v>0</v>
      </c>
      <c r="L8" s="12"/>
      <c r="M8" s="37">
        <f>SUMIFS(D12:D61,H12:H61,"&gt;=18",M12:M61,"ANO")</f>
        <v>0</v>
      </c>
      <c r="N8" s="38">
        <f>SUMIFS(D12:D61,H12:H61,"&lt;18",M12:M61,"ANO")</f>
        <v>0</v>
      </c>
    </row>
    <row r="9" spans="1:15" s="89" customFormat="1" ht="20.100000000000001" customHeight="1" x14ac:dyDescent="0.3">
      <c r="A9" s="83"/>
      <c r="B9" s="99"/>
      <c r="C9" s="99"/>
      <c r="D9" s="83"/>
      <c r="E9" s="83"/>
      <c r="F9" s="83"/>
      <c r="G9" s="84"/>
      <c r="H9" s="85"/>
      <c r="I9" s="100" t="str">
        <f>IF(OR(AND(F12&gt;0,B12=""),AND(F12&gt;0,C12=""),AND(F14&gt;0,B14=""),AND(F14&gt;0,C14=""),AND(F15&gt;0,B15=""),AND(F15&gt;0,C15=""),AND(F16&gt;0,B16=""),AND(F16&gt;0,C16="")),"Chyba: Zadejte prosím začátek a konec pobytu ubytové osoby!","")</f>
        <v/>
      </c>
      <c r="J9" s="86"/>
      <c r="K9" s="86"/>
      <c r="L9" s="87"/>
      <c r="M9" s="88"/>
      <c r="N9" s="88"/>
    </row>
    <row r="10" spans="1:15" s="1" customFormat="1" ht="20.100000000000001" customHeight="1" thickBot="1" x14ac:dyDescent="0.4">
      <c r="A10" s="120" t="s">
        <v>25</v>
      </c>
      <c r="B10" s="120"/>
      <c r="C10" s="120"/>
      <c r="D10" s="120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1" spans="1:15" s="3" customFormat="1" ht="75" x14ac:dyDescent="0.25">
      <c r="A11" s="21" t="s">
        <v>14</v>
      </c>
      <c r="B11" s="21" t="s">
        <v>9</v>
      </c>
      <c r="C11" s="21" t="s">
        <v>10</v>
      </c>
      <c r="D11" s="28" t="s">
        <v>11</v>
      </c>
      <c r="E11" s="21" t="s">
        <v>7</v>
      </c>
      <c r="F11" s="21" t="s">
        <v>0</v>
      </c>
      <c r="G11" s="21" t="s">
        <v>1</v>
      </c>
      <c r="H11" s="22" t="s">
        <v>15</v>
      </c>
      <c r="I11" s="21" t="s">
        <v>2</v>
      </c>
      <c r="J11" s="21" t="s">
        <v>3</v>
      </c>
      <c r="K11" s="21" t="s">
        <v>4</v>
      </c>
      <c r="L11" s="21" t="s">
        <v>6</v>
      </c>
      <c r="M11" s="21" t="s">
        <v>16</v>
      </c>
      <c r="N11" s="21" t="s">
        <v>80</v>
      </c>
      <c r="O11" s="21" t="s">
        <v>5</v>
      </c>
    </row>
    <row r="12" spans="1:15" s="111" customFormat="1" ht="18.75" x14ac:dyDescent="0.25">
      <c r="A12" s="15">
        <v>1</v>
      </c>
      <c r="B12" s="81"/>
      <c r="C12" s="81"/>
      <c r="D12" s="112" t="str">
        <f>IF(AND(B12&gt;0,C12&gt;0),_xlfn.DAYS(C12,B12),"")</f>
        <v/>
      </c>
      <c r="E12" s="16"/>
      <c r="F12" s="17"/>
      <c r="G12" s="17"/>
      <c r="H12" s="39" t="str">
        <f>IF(AND(I12&gt;0,C12&gt;0),INT((C12-I12)/360),"")</f>
        <v/>
      </c>
      <c r="I12" s="18"/>
      <c r="J12" s="17"/>
      <c r="K12" s="19"/>
      <c r="L12" s="20"/>
      <c r="M12" s="16"/>
      <c r="N12" s="23"/>
      <c r="O12" s="160"/>
    </row>
    <row r="13" spans="1:15" ht="18.75" x14ac:dyDescent="0.25">
      <c r="A13" s="10">
        <v>2</v>
      </c>
      <c r="B13" s="81"/>
      <c r="C13" s="81"/>
      <c r="D13" s="112" t="str">
        <f t="shared" ref="D13:D61" si="0">IF(AND(B13&gt;0,C13&gt;0),_xlfn.DAYS(C13,B13),"")</f>
        <v/>
      </c>
      <c r="E13" s="6"/>
      <c r="F13" s="7"/>
      <c r="G13" s="7"/>
      <c r="H13" s="39" t="str">
        <f t="shared" ref="H13:H61" si="1">IF(AND(I13&gt;0,C13&gt;0),INT((C13-I13)/360),"")</f>
        <v/>
      </c>
      <c r="I13" s="8"/>
      <c r="J13" s="7"/>
      <c r="K13" s="9"/>
      <c r="L13" s="14"/>
      <c r="M13" s="6"/>
      <c r="N13" s="24"/>
      <c r="O13" s="160"/>
    </row>
    <row r="14" spans="1:15" ht="18.75" x14ac:dyDescent="0.25">
      <c r="A14" s="10">
        <v>3</v>
      </c>
      <c r="B14" s="81"/>
      <c r="C14" s="81"/>
      <c r="D14" s="112" t="str">
        <f t="shared" si="0"/>
        <v/>
      </c>
      <c r="E14" s="6"/>
      <c r="F14" s="7"/>
      <c r="G14" s="7"/>
      <c r="H14" s="39" t="str">
        <f>IF(AND(I14&gt;0,C14&gt;0),INT((C14-I14)/360),"")</f>
        <v/>
      </c>
      <c r="I14" s="8"/>
      <c r="J14" s="7"/>
      <c r="K14" s="9"/>
      <c r="L14" s="14"/>
      <c r="M14" s="6"/>
      <c r="N14" s="24"/>
      <c r="O14" s="160"/>
    </row>
    <row r="15" spans="1:15" ht="18.75" x14ac:dyDescent="0.25">
      <c r="A15" s="10">
        <v>4</v>
      </c>
      <c r="B15" s="81"/>
      <c r="C15" s="81"/>
      <c r="D15" s="112" t="str">
        <f t="shared" si="0"/>
        <v/>
      </c>
      <c r="E15" s="6"/>
      <c r="F15" s="7"/>
      <c r="G15" s="7"/>
      <c r="H15" s="39" t="str">
        <f t="shared" si="1"/>
        <v/>
      </c>
      <c r="I15" s="8"/>
      <c r="J15" s="7"/>
      <c r="K15" s="9"/>
      <c r="L15" s="14"/>
      <c r="M15" s="6"/>
      <c r="N15" s="24"/>
      <c r="O15" s="160"/>
    </row>
    <row r="16" spans="1:15" ht="18.75" x14ac:dyDescent="0.25">
      <c r="A16" s="10">
        <v>5</v>
      </c>
      <c r="B16" s="81"/>
      <c r="C16" s="81"/>
      <c r="D16" s="112" t="str">
        <f t="shared" si="0"/>
        <v/>
      </c>
      <c r="E16" s="6"/>
      <c r="F16" s="7"/>
      <c r="G16" s="7"/>
      <c r="H16" s="39" t="str">
        <f t="shared" si="1"/>
        <v/>
      </c>
      <c r="I16" s="8"/>
      <c r="J16" s="7"/>
      <c r="K16" s="9"/>
      <c r="L16" s="14"/>
      <c r="M16" s="6"/>
      <c r="N16" s="24"/>
      <c r="O16" s="160"/>
    </row>
    <row r="17" spans="1:15" ht="18.75" x14ac:dyDescent="0.25">
      <c r="A17" s="10">
        <v>6</v>
      </c>
      <c r="B17" s="81"/>
      <c r="C17" s="81"/>
      <c r="D17" s="112" t="str">
        <f t="shared" si="0"/>
        <v/>
      </c>
      <c r="E17" s="6"/>
      <c r="F17" s="7"/>
      <c r="G17" s="7"/>
      <c r="H17" s="39" t="str">
        <f t="shared" si="1"/>
        <v/>
      </c>
      <c r="I17" s="8"/>
      <c r="J17" s="7"/>
      <c r="K17" s="9"/>
      <c r="L17" s="14"/>
      <c r="M17" s="6"/>
      <c r="N17" s="24"/>
      <c r="O17" s="160"/>
    </row>
    <row r="18" spans="1:15" ht="18.75" x14ac:dyDescent="0.25">
      <c r="A18" s="10">
        <v>7</v>
      </c>
      <c r="B18" s="81"/>
      <c r="C18" s="81"/>
      <c r="D18" s="112" t="str">
        <f t="shared" si="0"/>
        <v/>
      </c>
      <c r="E18" s="6"/>
      <c r="F18" s="7"/>
      <c r="G18" s="7"/>
      <c r="H18" s="39" t="str">
        <f t="shared" si="1"/>
        <v/>
      </c>
      <c r="I18" s="8"/>
      <c r="J18" s="7"/>
      <c r="K18" s="9"/>
      <c r="L18" s="14"/>
      <c r="M18" s="6"/>
      <c r="N18" s="24"/>
      <c r="O18" s="160"/>
    </row>
    <row r="19" spans="1:15" ht="18.75" x14ac:dyDescent="0.25">
      <c r="A19" s="10">
        <v>8</v>
      </c>
      <c r="B19" s="81"/>
      <c r="C19" s="81"/>
      <c r="D19" s="112" t="str">
        <f t="shared" si="0"/>
        <v/>
      </c>
      <c r="E19" s="6"/>
      <c r="F19" s="7"/>
      <c r="G19" s="7"/>
      <c r="H19" s="39" t="str">
        <f t="shared" si="1"/>
        <v/>
      </c>
      <c r="I19" s="8"/>
      <c r="J19" s="7"/>
      <c r="K19" s="9"/>
      <c r="L19" s="14"/>
      <c r="M19" s="6"/>
      <c r="N19" s="24"/>
      <c r="O19" s="160"/>
    </row>
    <row r="20" spans="1:15" ht="18.75" x14ac:dyDescent="0.25">
      <c r="A20" s="10">
        <v>9</v>
      </c>
      <c r="B20" s="81"/>
      <c r="C20" s="81"/>
      <c r="D20" s="112" t="str">
        <f t="shared" si="0"/>
        <v/>
      </c>
      <c r="E20" s="6"/>
      <c r="F20" s="7"/>
      <c r="G20" s="7"/>
      <c r="H20" s="39" t="str">
        <f t="shared" si="1"/>
        <v/>
      </c>
      <c r="I20" s="8"/>
      <c r="J20" s="7"/>
      <c r="K20" s="9"/>
      <c r="L20" s="14"/>
      <c r="M20" s="6"/>
      <c r="N20" s="24"/>
      <c r="O20" s="160"/>
    </row>
    <row r="21" spans="1:15" ht="18.75" x14ac:dyDescent="0.25">
      <c r="A21" s="10">
        <v>10</v>
      </c>
      <c r="B21" s="81"/>
      <c r="C21" s="81"/>
      <c r="D21" s="112" t="str">
        <f t="shared" si="0"/>
        <v/>
      </c>
      <c r="E21" s="6"/>
      <c r="F21" s="7"/>
      <c r="G21" s="7"/>
      <c r="H21" s="39" t="str">
        <f t="shared" si="1"/>
        <v/>
      </c>
      <c r="I21" s="8"/>
      <c r="J21" s="7"/>
      <c r="K21" s="9"/>
      <c r="L21" s="14"/>
      <c r="M21" s="6"/>
      <c r="N21" s="24"/>
      <c r="O21" s="160"/>
    </row>
    <row r="22" spans="1:15" ht="18.75" x14ac:dyDescent="0.25">
      <c r="A22" s="10">
        <v>11</v>
      </c>
      <c r="B22" s="81"/>
      <c r="C22" s="81"/>
      <c r="D22" s="112" t="str">
        <f t="shared" si="0"/>
        <v/>
      </c>
      <c r="E22" s="6"/>
      <c r="F22" s="7"/>
      <c r="G22" s="7"/>
      <c r="H22" s="39" t="str">
        <f t="shared" si="1"/>
        <v/>
      </c>
      <c r="I22" s="8"/>
      <c r="J22" s="7"/>
      <c r="K22" s="9"/>
      <c r="L22" s="14"/>
      <c r="M22" s="6"/>
      <c r="N22" s="24"/>
      <c r="O22" s="160"/>
    </row>
    <row r="23" spans="1:15" ht="18.75" x14ac:dyDescent="0.25">
      <c r="A23" s="10">
        <v>12</v>
      </c>
      <c r="B23" s="81"/>
      <c r="C23" s="81"/>
      <c r="D23" s="112" t="str">
        <f t="shared" si="0"/>
        <v/>
      </c>
      <c r="E23" s="6"/>
      <c r="F23" s="7"/>
      <c r="G23" s="7"/>
      <c r="H23" s="39" t="str">
        <f t="shared" si="1"/>
        <v/>
      </c>
      <c r="I23" s="8"/>
      <c r="J23" s="7"/>
      <c r="K23" s="9"/>
      <c r="L23" s="14"/>
      <c r="M23" s="6"/>
      <c r="N23" s="24"/>
      <c r="O23" s="160"/>
    </row>
    <row r="24" spans="1:15" ht="18.75" x14ac:dyDescent="0.25">
      <c r="A24" s="10">
        <v>13</v>
      </c>
      <c r="B24" s="81"/>
      <c r="C24" s="81"/>
      <c r="D24" s="112" t="str">
        <f t="shared" si="0"/>
        <v/>
      </c>
      <c r="E24" s="6"/>
      <c r="F24" s="7"/>
      <c r="G24" s="7"/>
      <c r="H24" s="39" t="str">
        <f t="shared" si="1"/>
        <v/>
      </c>
      <c r="I24" s="8"/>
      <c r="J24" s="7"/>
      <c r="K24" s="9"/>
      <c r="L24" s="14"/>
      <c r="M24" s="6"/>
      <c r="N24" s="24"/>
      <c r="O24" s="160"/>
    </row>
    <row r="25" spans="1:15" ht="18.75" x14ac:dyDescent="0.25">
      <c r="A25" s="10">
        <v>14</v>
      </c>
      <c r="B25" s="81"/>
      <c r="C25" s="81"/>
      <c r="D25" s="112" t="str">
        <f t="shared" si="0"/>
        <v/>
      </c>
      <c r="E25" s="6"/>
      <c r="F25" s="7"/>
      <c r="G25" s="7"/>
      <c r="H25" s="39" t="str">
        <f t="shared" si="1"/>
        <v/>
      </c>
      <c r="I25" s="8"/>
      <c r="J25" s="7"/>
      <c r="K25" s="9"/>
      <c r="L25" s="14"/>
      <c r="M25" s="6"/>
      <c r="N25" s="24"/>
      <c r="O25" s="160"/>
    </row>
    <row r="26" spans="1:15" ht="18.75" x14ac:dyDescent="0.25">
      <c r="A26" s="10">
        <v>15</v>
      </c>
      <c r="B26" s="81"/>
      <c r="C26" s="81"/>
      <c r="D26" s="112" t="str">
        <f t="shared" si="0"/>
        <v/>
      </c>
      <c r="E26" s="6"/>
      <c r="F26" s="7"/>
      <c r="G26" s="7"/>
      <c r="H26" s="39" t="str">
        <f t="shared" si="1"/>
        <v/>
      </c>
      <c r="I26" s="8"/>
      <c r="J26" s="7"/>
      <c r="K26" s="9"/>
      <c r="L26" s="14"/>
      <c r="M26" s="6"/>
      <c r="N26" s="24"/>
      <c r="O26" s="160"/>
    </row>
    <row r="27" spans="1:15" ht="18.75" x14ac:dyDescent="0.25">
      <c r="A27" s="10">
        <v>16</v>
      </c>
      <c r="B27" s="81"/>
      <c r="C27" s="81"/>
      <c r="D27" s="112" t="str">
        <f t="shared" si="0"/>
        <v/>
      </c>
      <c r="E27" s="6"/>
      <c r="F27" s="7"/>
      <c r="G27" s="7"/>
      <c r="H27" s="39" t="str">
        <f t="shared" si="1"/>
        <v/>
      </c>
      <c r="I27" s="8"/>
      <c r="J27" s="7"/>
      <c r="K27" s="9"/>
      <c r="L27" s="14"/>
      <c r="M27" s="6"/>
      <c r="N27" s="24"/>
      <c r="O27" s="160"/>
    </row>
    <row r="28" spans="1:15" ht="18.75" x14ac:dyDescent="0.25">
      <c r="A28" s="10">
        <v>17</v>
      </c>
      <c r="B28" s="81"/>
      <c r="C28" s="81"/>
      <c r="D28" s="112" t="str">
        <f t="shared" si="0"/>
        <v/>
      </c>
      <c r="E28" s="6"/>
      <c r="F28" s="7"/>
      <c r="G28" s="7"/>
      <c r="H28" s="39" t="str">
        <f t="shared" si="1"/>
        <v/>
      </c>
      <c r="I28" s="8"/>
      <c r="J28" s="7"/>
      <c r="K28" s="9"/>
      <c r="L28" s="14"/>
      <c r="M28" s="6"/>
      <c r="N28" s="24"/>
      <c r="O28" s="160"/>
    </row>
    <row r="29" spans="1:15" ht="18.75" x14ac:dyDescent="0.25">
      <c r="A29" s="10">
        <v>18</v>
      </c>
      <c r="B29" s="81"/>
      <c r="C29" s="81"/>
      <c r="D29" s="112" t="str">
        <f t="shared" si="0"/>
        <v/>
      </c>
      <c r="E29" s="6"/>
      <c r="F29" s="7"/>
      <c r="G29" s="7"/>
      <c r="H29" s="39" t="str">
        <f t="shared" si="1"/>
        <v/>
      </c>
      <c r="I29" s="8"/>
      <c r="J29" s="7"/>
      <c r="K29" s="9"/>
      <c r="L29" s="14"/>
      <c r="M29" s="6"/>
      <c r="N29" s="24"/>
      <c r="O29" s="160"/>
    </row>
    <row r="30" spans="1:15" ht="18.75" x14ac:dyDescent="0.25">
      <c r="A30" s="10">
        <v>19</v>
      </c>
      <c r="B30" s="81"/>
      <c r="C30" s="81"/>
      <c r="D30" s="112" t="str">
        <f t="shared" si="0"/>
        <v/>
      </c>
      <c r="E30" s="6"/>
      <c r="F30" s="7"/>
      <c r="G30" s="7"/>
      <c r="H30" s="39" t="str">
        <f t="shared" si="1"/>
        <v/>
      </c>
      <c r="I30" s="8"/>
      <c r="J30" s="7"/>
      <c r="K30" s="9"/>
      <c r="L30" s="14"/>
      <c r="M30" s="6"/>
      <c r="N30" s="24"/>
      <c r="O30" s="160"/>
    </row>
    <row r="31" spans="1:15" ht="18.75" x14ac:dyDescent="0.25">
      <c r="A31" s="10">
        <v>20</v>
      </c>
      <c r="B31" s="81"/>
      <c r="C31" s="81"/>
      <c r="D31" s="112" t="str">
        <f t="shared" si="0"/>
        <v/>
      </c>
      <c r="E31" s="6"/>
      <c r="F31" s="7"/>
      <c r="G31" s="7"/>
      <c r="H31" s="39" t="str">
        <f t="shared" si="1"/>
        <v/>
      </c>
      <c r="I31" s="8"/>
      <c r="J31" s="7"/>
      <c r="K31" s="9"/>
      <c r="L31" s="14"/>
      <c r="M31" s="6"/>
      <c r="N31" s="24"/>
      <c r="O31" s="160"/>
    </row>
    <row r="32" spans="1:15" ht="18.75" x14ac:dyDescent="0.25">
      <c r="A32" s="10">
        <v>21</v>
      </c>
      <c r="B32" s="81"/>
      <c r="C32" s="81"/>
      <c r="D32" s="112" t="str">
        <f t="shared" si="0"/>
        <v/>
      </c>
      <c r="E32" s="6"/>
      <c r="F32" s="7"/>
      <c r="G32" s="7"/>
      <c r="H32" s="39" t="str">
        <f t="shared" si="1"/>
        <v/>
      </c>
      <c r="I32" s="8"/>
      <c r="J32" s="7"/>
      <c r="K32" s="9"/>
      <c r="L32" s="14"/>
      <c r="M32" s="6"/>
      <c r="N32" s="24"/>
      <c r="O32" s="160"/>
    </row>
    <row r="33" spans="1:15" ht="18.75" x14ac:dyDescent="0.25">
      <c r="A33" s="10">
        <v>22</v>
      </c>
      <c r="B33" s="81"/>
      <c r="C33" s="81"/>
      <c r="D33" s="112" t="str">
        <f t="shared" si="0"/>
        <v/>
      </c>
      <c r="E33" s="6"/>
      <c r="F33" s="7"/>
      <c r="G33" s="7"/>
      <c r="H33" s="39" t="str">
        <f t="shared" si="1"/>
        <v/>
      </c>
      <c r="I33" s="8"/>
      <c r="J33" s="7"/>
      <c r="K33" s="9"/>
      <c r="L33" s="14"/>
      <c r="M33" s="6"/>
      <c r="N33" s="24"/>
      <c r="O33" s="160"/>
    </row>
    <row r="34" spans="1:15" ht="18.75" x14ac:dyDescent="0.25">
      <c r="A34" s="10">
        <v>23</v>
      </c>
      <c r="B34" s="81"/>
      <c r="C34" s="81"/>
      <c r="D34" s="112" t="str">
        <f t="shared" si="0"/>
        <v/>
      </c>
      <c r="E34" s="6"/>
      <c r="F34" s="7"/>
      <c r="G34" s="7"/>
      <c r="H34" s="39" t="str">
        <f t="shared" si="1"/>
        <v/>
      </c>
      <c r="I34" s="8"/>
      <c r="J34" s="7"/>
      <c r="K34" s="9"/>
      <c r="L34" s="14"/>
      <c r="M34" s="6"/>
      <c r="N34" s="24"/>
      <c r="O34" s="160"/>
    </row>
    <row r="35" spans="1:15" ht="18.75" x14ac:dyDescent="0.25">
      <c r="A35" s="10">
        <v>24</v>
      </c>
      <c r="B35" s="81"/>
      <c r="C35" s="81"/>
      <c r="D35" s="112" t="str">
        <f t="shared" si="0"/>
        <v/>
      </c>
      <c r="E35" s="6"/>
      <c r="F35" s="7"/>
      <c r="G35" s="7"/>
      <c r="H35" s="39" t="str">
        <f t="shared" si="1"/>
        <v/>
      </c>
      <c r="I35" s="8"/>
      <c r="J35" s="7"/>
      <c r="K35" s="9"/>
      <c r="L35" s="14"/>
      <c r="M35" s="6"/>
      <c r="N35" s="24"/>
      <c r="O35" s="160"/>
    </row>
    <row r="36" spans="1:15" ht="18.75" x14ac:dyDescent="0.25">
      <c r="A36" s="10">
        <v>25</v>
      </c>
      <c r="B36" s="81"/>
      <c r="C36" s="81"/>
      <c r="D36" s="112" t="str">
        <f t="shared" si="0"/>
        <v/>
      </c>
      <c r="E36" s="6"/>
      <c r="F36" s="7"/>
      <c r="G36" s="7"/>
      <c r="H36" s="39" t="str">
        <f t="shared" si="1"/>
        <v/>
      </c>
      <c r="I36" s="8"/>
      <c r="J36" s="7"/>
      <c r="K36" s="9"/>
      <c r="L36" s="14"/>
      <c r="M36" s="6"/>
      <c r="N36" s="24"/>
      <c r="O36" s="160"/>
    </row>
    <row r="37" spans="1:15" ht="18.75" x14ac:dyDescent="0.25">
      <c r="A37" s="10">
        <v>26</v>
      </c>
      <c r="B37" s="81"/>
      <c r="C37" s="81"/>
      <c r="D37" s="112" t="str">
        <f t="shared" si="0"/>
        <v/>
      </c>
      <c r="E37" s="6"/>
      <c r="F37" s="7"/>
      <c r="G37" s="7"/>
      <c r="H37" s="39" t="str">
        <f t="shared" si="1"/>
        <v/>
      </c>
      <c r="I37" s="8"/>
      <c r="J37" s="7"/>
      <c r="K37" s="9"/>
      <c r="L37" s="14"/>
      <c r="M37" s="6"/>
      <c r="N37" s="24"/>
      <c r="O37" s="160"/>
    </row>
    <row r="38" spans="1:15" ht="18.75" x14ac:dyDescent="0.25">
      <c r="A38" s="10">
        <v>27</v>
      </c>
      <c r="B38" s="81"/>
      <c r="C38" s="81"/>
      <c r="D38" s="112" t="str">
        <f t="shared" si="0"/>
        <v/>
      </c>
      <c r="E38" s="6"/>
      <c r="F38" s="7"/>
      <c r="G38" s="7"/>
      <c r="H38" s="39" t="str">
        <f t="shared" si="1"/>
        <v/>
      </c>
      <c r="I38" s="8"/>
      <c r="J38" s="7"/>
      <c r="K38" s="9"/>
      <c r="L38" s="14"/>
      <c r="M38" s="6"/>
      <c r="N38" s="24"/>
      <c r="O38" s="160"/>
    </row>
    <row r="39" spans="1:15" ht="18.75" x14ac:dyDescent="0.25">
      <c r="A39" s="10">
        <v>28</v>
      </c>
      <c r="B39" s="81"/>
      <c r="C39" s="81"/>
      <c r="D39" s="112" t="str">
        <f t="shared" si="0"/>
        <v/>
      </c>
      <c r="E39" s="6"/>
      <c r="F39" s="7"/>
      <c r="G39" s="7"/>
      <c r="H39" s="39" t="str">
        <f t="shared" si="1"/>
        <v/>
      </c>
      <c r="I39" s="8"/>
      <c r="J39" s="7"/>
      <c r="K39" s="9"/>
      <c r="L39" s="14"/>
      <c r="M39" s="6"/>
      <c r="N39" s="24"/>
      <c r="O39" s="160"/>
    </row>
    <row r="40" spans="1:15" ht="18.75" x14ac:dyDescent="0.25">
      <c r="A40" s="10">
        <v>29</v>
      </c>
      <c r="B40" s="81"/>
      <c r="C40" s="81"/>
      <c r="D40" s="112" t="str">
        <f t="shared" si="0"/>
        <v/>
      </c>
      <c r="E40" s="6"/>
      <c r="F40" s="7"/>
      <c r="G40" s="7"/>
      <c r="H40" s="39" t="str">
        <f t="shared" si="1"/>
        <v/>
      </c>
      <c r="I40" s="8"/>
      <c r="J40" s="7"/>
      <c r="K40" s="9"/>
      <c r="L40" s="14"/>
      <c r="M40" s="6"/>
      <c r="N40" s="24"/>
      <c r="O40" s="160"/>
    </row>
    <row r="41" spans="1:15" ht="18.75" x14ac:dyDescent="0.25">
      <c r="A41" s="10">
        <v>30</v>
      </c>
      <c r="B41" s="81"/>
      <c r="C41" s="81"/>
      <c r="D41" s="112" t="str">
        <f t="shared" si="0"/>
        <v/>
      </c>
      <c r="E41" s="6"/>
      <c r="F41" s="7"/>
      <c r="G41" s="7"/>
      <c r="H41" s="39" t="str">
        <f t="shared" si="1"/>
        <v/>
      </c>
      <c r="I41" s="8"/>
      <c r="J41" s="7"/>
      <c r="K41" s="9"/>
      <c r="L41" s="14"/>
      <c r="M41" s="6"/>
      <c r="N41" s="24"/>
      <c r="O41" s="160"/>
    </row>
    <row r="42" spans="1:15" ht="18.75" x14ac:dyDescent="0.25">
      <c r="A42" s="10">
        <v>31</v>
      </c>
      <c r="B42" s="81"/>
      <c r="C42" s="81"/>
      <c r="D42" s="112" t="str">
        <f t="shared" si="0"/>
        <v/>
      </c>
      <c r="E42" s="6"/>
      <c r="F42" s="7"/>
      <c r="G42" s="7"/>
      <c r="H42" s="39" t="str">
        <f t="shared" si="1"/>
        <v/>
      </c>
      <c r="I42" s="8"/>
      <c r="J42" s="7"/>
      <c r="K42" s="9"/>
      <c r="L42" s="14"/>
      <c r="M42" s="6"/>
      <c r="N42" s="24"/>
      <c r="O42" s="160"/>
    </row>
    <row r="43" spans="1:15" ht="18.75" x14ac:dyDescent="0.25">
      <c r="A43" s="10">
        <v>32</v>
      </c>
      <c r="B43" s="81"/>
      <c r="C43" s="81"/>
      <c r="D43" s="112" t="str">
        <f t="shared" si="0"/>
        <v/>
      </c>
      <c r="E43" s="6"/>
      <c r="F43" s="7"/>
      <c r="G43" s="7"/>
      <c r="H43" s="39" t="str">
        <f t="shared" si="1"/>
        <v/>
      </c>
      <c r="I43" s="8"/>
      <c r="J43" s="7"/>
      <c r="K43" s="9"/>
      <c r="L43" s="14"/>
      <c r="M43" s="6"/>
      <c r="N43" s="24"/>
      <c r="O43" s="160"/>
    </row>
    <row r="44" spans="1:15" ht="18.75" x14ac:dyDescent="0.25">
      <c r="A44" s="10">
        <v>33</v>
      </c>
      <c r="B44" s="81"/>
      <c r="C44" s="81"/>
      <c r="D44" s="112" t="str">
        <f t="shared" si="0"/>
        <v/>
      </c>
      <c r="E44" s="6"/>
      <c r="F44" s="7"/>
      <c r="G44" s="7"/>
      <c r="H44" s="39" t="str">
        <f t="shared" si="1"/>
        <v/>
      </c>
      <c r="I44" s="8"/>
      <c r="J44" s="7"/>
      <c r="K44" s="9"/>
      <c r="L44" s="14"/>
      <c r="M44" s="6"/>
      <c r="N44" s="24"/>
      <c r="O44" s="160"/>
    </row>
    <row r="45" spans="1:15" ht="18.75" x14ac:dyDescent="0.25">
      <c r="A45" s="10">
        <v>34</v>
      </c>
      <c r="B45" s="81"/>
      <c r="C45" s="81"/>
      <c r="D45" s="112" t="str">
        <f t="shared" si="0"/>
        <v/>
      </c>
      <c r="E45" s="6"/>
      <c r="F45" s="7"/>
      <c r="G45" s="7"/>
      <c r="H45" s="39" t="str">
        <f t="shared" si="1"/>
        <v/>
      </c>
      <c r="I45" s="8"/>
      <c r="J45" s="7"/>
      <c r="K45" s="9"/>
      <c r="L45" s="14"/>
      <c r="M45" s="6"/>
      <c r="N45" s="24"/>
      <c r="O45" s="160"/>
    </row>
    <row r="46" spans="1:15" ht="18.75" x14ac:dyDescent="0.25">
      <c r="A46" s="10">
        <v>35</v>
      </c>
      <c r="B46" s="81"/>
      <c r="C46" s="81"/>
      <c r="D46" s="112" t="str">
        <f t="shared" si="0"/>
        <v/>
      </c>
      <c r="E46" s="6"/>
      <c r="F46" s="7"/>
      <c r="G46" s="7"/>
      <c r="H46" s="39" t="str">
        <f t="shared" si="1"/>
        <v/>
      </c>
      <c r="I46" s="8"/>
      <c r="J46" s="7"/>
      <c r="K46" s="9"/>
      <c r="L46" s="14"/>
      <c r="M46" s="6"/>
      <c r="N46" s="24"/>
      <c r="O46" s="160"/>
    </row>
    <row r="47" spans="1:15" ht="18.75" x14ac:dyDescent="0.25">
      <c r="A47" s="10">
        <v>36</v>
      </c>
      <c r="B47" s="81"/>
      <c r="C47" s="81"/>
      <c r="D47" s="112" t="str">
        <f t="shared" si="0"/>
        <v/>
      </c>
      <c r="E47" s="6"/>
      <c r="F47" s="7"/>
      <c r="G47" s="7"/>
      <c r="H47" s="39" t="str">
        <f t="shared" si="1"/>
        <v/>
      </c>
      <c r="I47" s="8"/>
      <c r="J47" s="7"/>
      <c r="K47" s="9"/>
      <c r="L47" s="14"/>
      <c r="M47" s="6"/>
      <c r="N47" s="24"/>
      <c r="O47" s="160"/>
    </row>
    <row r="48" spans="1:15" ht="18.75" x14ac:dyDescent="0.25">
      <c r="A48" s="10">
        <v>37</v>
      </c>
      <c r="B48" s="81"/>
      <c r="C48" s="81"/>
      <c r="D48" s="112" t="str">
        <f t="shared" si="0"/>
        <v/>
      </c>
      <c r="E48" s="6"/>
      <c r="F48" s="7"/>
      <c r="G48" s="7"/>
      <c r="H48" s="39" t="str">
        <f t="shared" si="1"/>
        <v/>
      </c>
      <c r="I48" s="8"/>
      <c r="J48" s="7"/>
      <c r="K48" s="9"/>
      <c r="L48" s="14"/>
      <c r="M48" s="6"/>
      <c r="N48" s="24"/>
      <c r="O48" s="160"/>
    </row>
    <row r="49" spans="1:15" ht="18.75" x14ac:dyDescent="0.25">
      <c r="A49" s="10">
        <v>38</v>
      </c>
      <c r="B49" s="81"/>
      <c r="C49" s="81"/>
      <c r="D49" s="112" t="str">
        <f t="shared" si="0"/>
        <v/>
      </c>
      <c r="E49" s="6"/>
      <c r="F49" s="7"/>
      <c r="G49" s="7"/>
      <c r="H49" s="39" t="str">
        <f t="shared" si="1"/>
        <v/>
      </c>
      <c r="I49" s="8"/>
      <c r="J49" s="7"/>
      <c r="K49" s="9"/>
      <c r="L49" s="14"/>
      <c r="M49" s="6"/>
      <c r="N49" s="24"/>
      <c r="O49" s="160"/>
    </row>
    <row r="50" spans="1:15" ht="18.75" x14ac:dyDescent="0.25">
      <c r="A50" s="10">
        <v>39</v>
      </c>
      <c r="B50" s="81"/>
      <c r="C50" s="81"/>
      <c r="D50" s="112" t="str">
        <f t="shared" si="0"/>
        <v/>
      </c>
      <c r="E50" s="6"/>
      <c r="F50" s="7"/>
      <c r="G50" s="7"/>
      <c r="H50" s="39" t="str">
        <f t="shared" si="1"/>
        <v/>
      </c>
      <c r="I50" s="8"/>
      <c r="J50" s="7"/>
      <c r="K50" s="9"/>
      <c r="L50" s="14"/>
      <c r="M50" s="6"/>
      <c r="N50" s="24"/>
      <c r="O50" s="160"/>
    </row>
    <row r="51" spans="1:15" ht="18.75" x14ac:dyDescent="0.25">
      <c r="A51" s="10">
        <v>40</v>
      </c>
      <c r="B51" s="81"/>
      <c r="C51" s="81"/>
      <c r="D51" s="112" t="str">
        <f t="shared" si="0"/>
        <v/>
      </c>
      <c r="E51" s="6"/>
      <c r="F51" s="7"/>
      <c r="G51" s="7"/>
      <c r="H51" s="39" t="str">
        <f t="shared" si="1"/>
        <v/>
      </c>
      <c r="I51" s="8"/>
      <c r="J51" s="7"/>
      <c r="K51" s="9"/>
      <c r="L51" s="14"/>
      <c r="M51" s="6"/>
      <c r="N51" s="24"/>
      <c r="O51" s="160"/>
    </row>
    <row r="52" spans="1:15" ht="18.75" x14ac:dyDescent="0.25">
      <c r="A52" s="10">
        <v>41</v>
      </c>
      <c r="B52" s="81"/>
      <c r="C52" s="81"/>
      <c r="D52" s="112" t="str">
        <f t="shared" si="0"/>
        <v/>
      </c>
      <c r="E52" s="6"/>
      <c r="F52" s="7"/>
      <c r="G52" s="7"/>
      <c r="H52" s="39" t="str">
        <f t="shared" si="1"/>
        <v/>
      </c>
      <c r="I52" s="8"/>
      <c r="J52" s="7"/>
      <c r="K52" s="9"/>
      <c r="L52" s="14"/>
      <c r="M52" s="6"/>
      <c r="N52" s="24"/>
      <c r="O52" s="160"/>
    </row>
    <row r="53" spans="1:15" ht="18.75" x14ac:dyDescent="0.25">
      <c r="A53" s="10">
        <v>42</v>
      </c>
      <c r="B53" s="81"/>
      <c r="C53" s="81"/>
      <c r="D53" s="112" t="str">
        <f t="shared" si="0"/>
        <v/>
      </c>
      <c r="E53" s="6"/>
      <c r="F53" s="7"/>
      <c r="G53" s="7"/>
      <c r="H53" s="39" t="str">
        <f t="shared" si="1"/>
        <v/>
      </c>
      <c r="I53" s="8"/>
      <c r="J53" s="7"/>
      <c r="K53" s="9"/>
      <c r="L53" s="14"/>
      <c r="M53" s="6"/>
      <c r="N53" s="24"/>
      <c r="O53" s="160"/>
    </row>
    <row r="54" spans="1:15" ht="18.75" x14ac:dyDescent="0.25">
      <c r="A54" s="10">
        <v>43</v>
      </c>
      <c r="B54" s="81"/>
      <c r="C54" s="81"/>
      <c r="D54" s="112" t="str">
        <f t="shared" si="0"/>
        <v/>
      </c>
      <c r="E54" s="6"/>
      <c r="F54" s="7"/>
      <c r="G54" s="7"/>
      <c r="H54" s="39" t="str">
        <f t="shared" si="1"/>
        <v/>
      </c>
      <c r="I54" s="8"/>
      <c r="J54" s="7"/>
      <c r="K54" s="9"/>
      <c r="L54" s="14"/>
      <c r="M54" s="6"/>
      <c r="N54" s="24"/>
      <c r="O54" s="160"/>
    </row>
    <row r="55" spans="1:15" ht="18.75" x14ac:dyDescent="0.25">
      <c r="A55" s="10">
        <v>44</v>
      </c>
      <c r="B55" s="81"/>
      <c r="C55" s="81"/>
      <c r="D55" s="112" t="str">
        <f t="shared" si="0"/>
        <v/>
      </c>
      <c r="E55" s="6"/>
      <c r="F55" s="7"/>
      <c r="G55" s="7"/>
      <c r="H55" s="39" t="str">
        <f t="shared" si="1"/>
        <v/>
      </c>
      <c r="I55" s="8"/>
      <c r="J55" s="7"/>
      <c r="K55" s="9"/>
      <c r="L55" s="14"/>
      <c r="M55" s="6"/>
      <c r="N55" s="24"/>
      <c r="O55" s="160"/>
    </row>
    <row r="56" spans="1:15" ht="18.75" x14ac:dyDescent="0.25">
      <c r="A56" s="10">
        <v>45</v>
      </c>
      <c r="B56" s="81"/>
      <c r="C56" s="81"/>
      <c r="D56" s="112" t="str">
        <f t="shared" si="0"/>
        <v/>
      </c>
      <c r="E56" s="6"/>
      <c r="F56" s="7"/>
      <c r="G56" s="7"/>
      <c r="H56" s="39" t="str">
        <f t="shared" si="1"/>
        <v/>
      </c>
      <c r="I56" s="8"/>
      <c r="J56" s="7"/>
      <c r="K56" s="9"/>
      <c r="L56" s="14"/>
      <c r="M56" s="6"/>
      <c r="N56" s="24"/>
      <c r="O56" s="160"/>
    </row>
    <row r="57" spans="1:15" ht="18.75" x14ac:dyDescent="0.25">
      <c r="A57" s="10">
        <v>46</v>
      </c>
      <c r="B57" s="81"/>
      <c r="C57" s="81"/>
      <c r="D57" s="112" t="str">
        <f t="shared" si="0"/>
        <v/>
      </c>
      <c r="E57" s="6"/>
      <c r="F57" s="7"/>
      <c r="G57" s="7"/>
      <c r="H57" s="39" t="str">
        <f t="shared" si="1"/>
        <v/>
      </c>
      <c r="I57" s="8"/>
      <c r="J57" s="7"/>
      <c r="K57" s="9"/>
      <c r="L57" s="14"/>
      <c r="M57" s="6"/>
      <c r="N57" s="24"/>
      <c r="O57" s="160"/>
    </row>
    <row r="58" spans="1:15" ht="18.75" x14ac:dyDescent="0.25">
      <c r="A58" s="10">
        <v>47</v>
      </c>
      <c r="B58" s="81"/>
      <c r="C58" s="81"/>
      <c r="D58" s="112" t="str">
        <f t="shared" si="0"/>
        <v/>
      </c>
      <c r="E58" s="6"/>
      <c r="F58" s="7"/>
      <c r="G58" s="7"/>
      <c r="H58" s="39" t="str">
        <f t="shared" si="1"/>
        <v/>
      </c>
      <c r="I58" s="8"/>
      <c r="J58" s="7"/>
      <c r="K58" s="9"/>
      <c r="L58" s="14"/>
      <c r="M58" s="6"/>
      <c r="N58" s="24"/>
      <c r="O58" s="160"/>
    </row>
    <row r="59" spans="1:15" ht="18.75" x14ac:dyDescent="0.25">
      <c r="A59" s="10">
        <v>48</v>
      </c>
      <c r="B59" s="81"/>
      <c r="C59" s="81"/>
      <c r="D59" s="112" t="str">
        <f t="shared" si="0"/>
        <v/>
      </c>
      <c r="E59" s="6"/>
      <c r="F59" s="7"/>
      <c r="G59" s="7"/>
      <c r="H59" s="39" t="str">
        <f t="shared" si="1"/>
        <v/>
      </c>
      <c r="I59" s="8"/>
      <c r="J59" s="7"/>
      <c r="K59" s="9"/>
      <c r="L59" s="14"/>
      <c r="M59" s="6"/>
      <c r="N59" s="24"/>
      <c r="O59" s="160"/>
    </row>
    <row r="60" spans="1:15" ht="18.75" x14ac:dyDescent="0.25">
      <c r="A60" s="10">
        <v>49</v>
      </c>
      <c r="B60" s="81"/>
      <c r="C60" s="81"/>
      <c r="D60" s="112" t="str">
        <f t="shared" si="0"/>
        <v/>
      </c>
      <c r="E60" s="6"/>
      <c r="F60" s="7"/>
      <c r="G60" s="7"/>
      <c r="H60" s="39" t="str">
        <f t="shared" si="1"/>
        <v/>
      </c>
      <c r="I60" s="8"/>
      <c r="J60" s="7"/>
      <c r="K60" s="9"/>
      <c r="L60" s="14"/>
      <c r="M60" s="6"/>
      <c r="N60" s="24"/>
      <c r="O60" s="160"/>
    </row>
    <row r="61" spans="1:15" ht="18.75" x14ac:dyDescent="0.25">
      <c r="A61" s="10">
        <v>50</v>
      </c>
      <c r="B61" s="81"/>
      <c r="C61" s="81"/>
      <c r="D61" s="112" t="str">
        <f t="shared" si="0"/>
        <v/>
      </c>
      <c r="E61" s="6"/>
      <c r="F61" s="7"/>
      <c r="G61" s="7"/>
      <c r="H61" s="39" t="str">
        <f t="shared" si="1"/>
        <v/>
      </c>
      <c r="I61" s="8"/>
      <c r="J61" s="7"/>
      <c r="K61" s="9"/>
      <c r="L61" s="14"/>
      <c r="M61" s="6"/>
      <c r="N61" s="24"/>
      <c r="O61" s="160"/>
    </row>
  </sheetData>
  <sheetProtection password="DF27" sheet="1" objects="1" scenarios="1"/>
  <mergeCells count="13">
    <mergeCell ref="C5:F5"/>
    <mergeCell ref="C6:F6"/>
    <mergeCell ref="C7:F7"/>
    <mergeCell ref="A10:O10"/>
    <mergeCell ref="A1:N1"/>
    <mergeCell ref="A2:N2"/>
    <mergeCell ref="I6:K6"/>
    <mergeCell ref="M6:O6"/>
    <mergeCell ref="A4:B4"/>
    <mergeCell ref="A5:B5"/>
    <mergeCell ref="A6:B6"/>
    <mergeCell ref="A7:B7"/>
    <mergeCell ref="C4:F4"/>
  </mergeCells>
  <phoneticPr fontId="11" type="noConversion"/>
  <pageMargins left="0.70866141732283472" right="0.70866141732283472" top="0.78740157480314965" bottom="0.78740157480314965" header="0.31496062992125984" footer="0.31496062992125984"/>
  <pageSetup paperSize="8" scale="72" fitToHeight="0" orientation="landscape" cellComments="atEnd" r:id="rId1"/>
  <headerFooter>
    <oddFooter>&amp;LUbytovací kniha sokolské chaty v Rokytnici nad Jizerou&amp;CStránka &amp;P z &amp;N&amp;R&amp;D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EFF10-A6E9-4425-8254-C177DBCE667F}">
  <dimension ref="B1:K39"/>
  <sheetViews>
    <sheetView topLeftCell="A7" zoomScale="93" zoomScaleNormal="93" workbookViewId="0">
      <selection activeCell="G13" sqref="G13"/>
    </sheetView>
  </sheetViews>
  <sheetFormatPr defaultRowHeight="15" x14ac:dyDescent="0.25"/>
  <cols>
    <col min="1" max="1" width="2.140625" style="78" customWidth="1"/>
    <col min="2" max="2" width="18.28515625" style="78" customWidth="1"/>
    <col min="3" max="3" width="18" style="78" customWidth="1"/>
    <col min="4" max="4" width="4.28515625" style="78" customWidth="1"/>
    <col min="5" max="5" width="1.140625" style="78" customWidth="1"/>
    <col min="6" max="6" width="10.28515625" style="78" customWidth="1"/>
    <col min="7" max="7" width="13.42578125" style="78" customWidth="1"/>
    <col min="8" max="8" width="19" style="78" customWidth="1"/>
    <col min="9" max="9" width="9.140625" style="78"/>
    <col min="10" max="10" width="11.5703125" style="78" bestFit="1" customWidth="1"/>
    <col min="11" max="16384" width="9.140625" style="78"/>
  </cols>
  <sheetData>
    <row r="1" spans="2:11" ht="24" customHeight="1" x14ac:dyDescent="0.25"/>
    <row r="2" spans="2:11" ht="26.25" x14ac:dyDescent="0.4">
      <c r="C2" s="142" t="s">
        <v>26</v>
      </c>
      <c r="D2" s="143"/>
      <c r="E2" s="143"/>
      <c r="F2" s="143"/>
      <c r="G2" s="143"/>
      <c r="H2" s="143"/>
      <c r="I2" s="79"/>
      <c r="J2" s="79"/>
      <c r="K2" s="79"/>
    </row>
    <row r="3" spans="2:11" ht="5.25" customHeight="1" x14ac:dyDescent="0.25"/>
    <row r="4" spans="2:11" ht="23.25" x14ac:dyDescent="0.35">
      <c r="C4" s="44" t="s">
        <v>27</v>
      </c>
      <c r="E4" s="144" t="s">
        <v>79</v>
      </c>
      <c r="F4" s="145"/>
      <c r="G4" s="145"/>
      <c r="H4" s="146"/>
      <c r="I4" s="48"/>
      <c r="J4" s="48"/>
      <c r="K4" s="48"/>
    </row>
    <row r="6" spans="2:11" ht="23.25" x14ac:dyDescent="0.35">
      <c r="B6" s="98" t="s">
        <v>28</v>
      </c>
      <c r="C6" s="45"/>
      <c r="D6" s="45"/>
      <c r="E6" s="45"/>
      <c r="F6" s="45"/>
      <c r="G6" s="98" t="s">
        <v>32</v>
      </c>
    </row>
    <row r="7" spans="2:11" ht="64.5" customHeight="1" x14ac:dyDescent="0.25">
      <c r="B7" s="147" t="s">
        <v>30</v>
      </c>
      <c r="C7" s="148"/>
      <c r="D7" s="80"/>
      <c r="E7" s="80"/>
      <c r="F7" s="95"/>
      <c r="G7" s="147">
        <f>Evidence!C4</f>
        <v>0</v>
      </c>
      <c r="H7" s="143"/>
      <c r="I7" s="60"/>
    </row>
    <row r="8" spans="2:11" ht="15.75" x14ac:dyDescent="0.25">
      <c r="B8" s="43" t="s">
        <v>31</v>
      </c>
      <c r="C8" s="43"/>
      <c r="D8" s="43"/>
      <c r="E8" s="43"/>
      <c r="F8" s="1"/>
      <c r="G8" s="1" t="s">
        <v>21</v>
      </c>
    </row>
    <row r="9" spans="2:11" ht="15.75" x14ac:dyDescent="0.25">
      <c r="B9" s="43" t="s">
        <v>29</v>
      </c>
      <c r="C9" s="43"/>
      <c r="D9" s="43"/>
      <c r="E9" s="43"/>
      <c r="F9" s="49"/>
      <c r="G9" s="49">
        <f>Evidence!C5</f>
        <v>0</v>
      </c>
    </row>
    <row r="10" spans="2:11" ht="36.950000000000003" customHeight="1" x14ac:dyDescent="0.3">
      <c r="B10" s="149" t="s">
        <v>33</v>
      </c>
      <c r="C10" s="143"/>
      <c r="D10" s="143"/>
      <c r="E10" s="143"/>
      <c r="F10" s="143"/>
      <c r="G10" s="143"/>
      <c r="H10" s="143"/>
    </row>
    <row r="11" spans="2:11" ht="15.75" x14ac:dyDescent="0.25">
      <c r="B11" s="43" t="s">
        <v>39</v>
      </c>
      <c r="F11" s="43"/>
      <c r="G11" s="96" t="s">
        <v>37</v>
      </c>
      <c r="H11" s="53">
        <f ca="1">TODAY()</f>
        <v>44951</v>
      </c>
    </row>
    <row r="12" spans="2:11" ht="15.75" x14ac:dyDescent="0.25">
      <c r="B12" s="43" t="s">
        <v>35</v>
      </c>
      <c r="F12" s="43"/>
      <c r="G12" s="96" t="s">
        <v>38</v>
      </c>
      <c r="H12" s="97" t="s">
        <v>40</v>
      </c>
    </row>
    <row r="13" spans="2:11" ht="15.75" x14ac:dyDescent="0.25">
      <c r="B13" s="43" t="s">
        <v>36</v>
      </c>
    </row>
    <row r="14" spans="2:11" ht="15.75" x14ac:dyDescent="0.25">
      <c r="B14" s="43" t="s">
        <v>34</v>
      </c>
      <c r="C14" s="50" t="str">
        <f>E4</f>
        <v>VZOR - DOPLNÍ DODAVATEL</v>
      </c>
    </row>
    <row r="16" spans="2:11" ht="18.75" x14ac:dyDescent="0.3">
      <c r="B16" s="140" t="s">
        <v>41</v>
      </c>
      <c r="C16" s="141"/>
      <c r="D16" s="141"/>
      <c r="E16" s="141"/>
      <c r="F16" s="141"/>
      <c r="G16" s="141"/>
      <c r="H16" s="141"/>
    </row>
    <row r="17" spans="2:10" x14ac:dyDescent="0.25">
      <c r="B17" s="78" t="s">
        <v>46</v>
      </c>
    </row>
    <row r="18" spans="2:10" x14ac:dyDescent="0.25">
      <c r="B18" s="78" t="s">
        <v>48</v>
      </c>
      <c r="C18" s="78" t="s">
        <v>49</v>
      </c>
    </row>
    <row r="19" spans="2:10" x14ac:dyDescent="0.25">
      <c r="B19" s="56" t="str">
        <f>IF(Evidence!I5&gt;0,Evidence!I5,"")</f>
        <v/>
      </c>
      <c r="C19" s="56" t="str">
        <f>IF(Evidence!J5&gt;0,Evidence!J5,"")</f>
        <v/>
      </c>
    </row>
    <row r="20" spans="2:10" x14ac:dyDescent="0.25">
      <c r="C20" s="57"/>
    </row>
    <row r="21" spans="2:10" ht="34.5" customHeight="1" x14ac:dyDescent="0.25">
      <c r="B21" s="62"/>
      <c r="C21" s="63"/>
      <c r="D21" s="64"/>
      <c r="E21" s="65"/>
      <c r="F21" s="66" t="s">
        <v>57</v>
      </c>
      <c r="G21" s="66" t="s">
        <v>91</v>
      </c>
      <c r="H21" s="67" t="s">
        <v>50</v>
      </c>
    </row>
    <row r="23" spans="2:10" x14ac:dyDescent="0.25">
      <c r="B23" s="151" t="s">
        <v>51</v>
      </c>
      <c r="C23" s="151"/>
      <c r="F23" s="54">
        <v>390</v>
      </c>
      <c r="G23" s="104">
        <f>Evidence!M5-Evidence!M8</f>
        <v>0</v>
      </c>
      <c r="H23" s="106">
        <f>F23*G23</f>
        <v>0</v>
      </c>
    </row>
    <row r="24" spans="2:10" x14ac:dyDescent="0.25">
      <c r="B24" s="151" t="s">
        <v>52</v>
      </c>
      <c r="C24" s="151"/>
      <c r="F24" s="54">
        <v>312</v>
      </c>
      <c r="G24" s="104">
        <f>Evidence!M8</f>
        <v>0</v>
      </c>
      <c r="H24" s="106">
        <f>F24*G24</f>
        <v>0</v>
      </c>
    </row>
    <row r="25" spans="2:10" x14ac:dyDescent="0.25">
      <c r="B25" s="151" t="s">
        <v>53</v>
      </c>
      <c r="C25" s="151"/>
      <c r="F25" s="54">
        <v>260</v>
      </c>
      <c r="G25" s="104">
        <f>Evidence!N5-Evidence!N8</f>
        <v>0</v>
      </c>
      <c r="H25" s="106">
        <f>F25*G25</f>
        <v>0</v>
      </c>
    </row>
    <row r="26" spans="2:10" x14ac:dyDescent="0.25">
      <c r="B26" s="151" t="s">
        <v>54</v>
      </c>
      <c r="C26" s="151"/>
      <c r="F26" s="54">
        <v>208</v>
      </c>
      <c r="G26" s="104">
        <f>Evidence!N8</f>
        <v>0</v>
      </c>
      <c r="H26" s="106">
        <f>F26*G26</f>
        <v>0</v>
      </c>
      <c r="J26" s="54"/>
    </row>
    <row r="27" spans="2:10" x14ac:dyDescent="0.25">
      <c r="F27" s="54"/>
      <c r="G27" s="104"/>
      <c r="H27" s="104"/>
    </row>
    <row r="28" spans="2:10" ht="30" customHeight="1" x14ac:dyDescent="0.25">
      <c r="B28" s="152" t="s">
        <v>55</v>
      </c>
      <c r="C28" s="152"/>
      <c r="D28" s="46"/>
      <c r="E28" s="46"/>
      <c r="F28" s="61">
        <v>25</v>
      </c>
      <c r="G28" s="105">
        <f>Evidence!M5-Evidence!O5</f>
        <v>0</v>
      </c>
      <c r="H28" s="107">
        <f>F28*G28</f>
        <v>0</v>
      </c>
      <c r="J28" s="54"/>
    </row>
    <row r="29" spans="2:10" x14ac:dyDescent="0.25">
      <c r="H29" s="104"/>
    </row>
    <row r="30" spans="2:10" x14ac:dyDescent="0.25">
      <c r="B30" s="55" t="s">
        <v>92</v>
      </c>
      <c r="C30" s="55"/>
      <c r="D30" s="55"/>
      <c r="E30" s="55"/>
      <c r="F30" s="55"/>
      <c r="G30" s="55"/>
      <c r="H30" s="108">
        <f>SUM(H23:H26)</f>
        <v>0</v>
      </c>
    </row>
    <row r="31" spans="2:10" x14ac:dyDescent="0.25">
      <c r="B31" s="47" t="s">
        <v>56</v>
      </c>
      <c r="C31" s="47"/>
      <c r="D31" s="47"/>
      <c r="E31" s="47"/>
      <c r="F31" s="47"/>
      <c r="G31" s="47"/>
      <c r="H31" s="109">
        <f>F28*G28</f>
        <v>0</v>
      </c>
    </row>
    <row r="32" spans="2:10" x14ac:dyDescent="0.25">
      <c r="H32" s="104"/>
    </row>
    <row r="33" spans="2:9" ht="26.25" x14ac:dyDescent="0.4">
      <c r="B33" s="55"/>
      <c r="C33" s="55"/>
      <c r="D33" s="58" t="s">
        <v>47</v>
      </c>
      <c r="E33" s="59"/>
      <c r="F33" s="55"/>
      <c r="G33" s="55"/>
      <c r="H33" s="110">
        <f>SUM(H30:H31)</f>
        <v>0</v>
      </c>
    </row>
    <row r="35" spans="2:9" ht="15.75" x14ac:dyDescent="0.25">
      <c r="B35" s="43" t="s">
        <v>44</v>
      </c>
    </row>
    <row r="36" spans="2:9" ht="15.75" x14ac:dyDescent="0.25">
      <c r="B36" s="43" t="s">
        <v>45</v>
      </c>
    </row>
    <row r="38" spans="2:9" x14ac:dyDescent="0.25">
      <c r="B38" s="153" t="s">
        <v>42</v>
      </c>
      <c r="C38" s="143"/>
      <c r="D38" s="143"/>
      <c r="E38" s="143"/>
      <c r="F38" s="143"/>
      <c r="G38" s="143"/>
      <c r="H38" s="143"/>
      <c r="I38" s="52"/>
    </row>
    <row r="39" spans="2:9" x14ac:dyDescent="0.25">
      <c r="B39" s="150" t="s">
        <v>43</v>
      </c>
      <c r="C39" s="150"/>
      <c r="D39" s="150"/>
      <c r="E39" s="150"/>
      <c r="F39" s="150"/>
      <c r="G39" s="150"/>
      <c r="H39" s="150"/>
    </row>
  </sheetData>
  <sheetProtection password="DF27" sheet="1" objects="1" scenarios="1"/>
  <mergeCells count="13">
    <mergeCell ref="B39:H39"/>
    <mergeCell ref="B23:C23"/>
    <mergeCell ref="B24:C24"/>
    <mergeCell ref="B25:C25"/>
    <mergeCell ref="B26:C26"/>
    <mergeCell ref="B28:C28"/>
    <mergeCell ref="B38:H38"/>
    <mergeCell ref="B16:H16"/>
    <mergeCell ref="C2:H2"/>
    <mergeCell ref="E4:H4"/>
    <mergeCell ref="B7:C7"/>
    <mergeCell ref="B10:H10"/>
    <mergeCell ref="G7:H7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E2B6-3A29-4D94-A393-E15581C03F5F}">
  <dimension ref="A2:I31"/>
  <sheetViews>
    <sheetView topLeftCell="A4" workbookViewId="0">
      <selection activeCell="A9" sqref="A9:I9"/>
    </sheetView>
  </sheetViews>
  <sheetFormatPr defaultRowHeight="15" x14ac:dyDescent="0.25"/>
  <sheetData>
    <row r="2" spans="1:9" ht="26.25" x14ac:dyDescent="0.4">
      <c r="A2" s="122" t="s">
        <v>67</v>
      </c>
      <c r="B2" s="126"/>
      <c r="C2" s="126"/>
      <c r="D2" s="126"/>
      <c r="E2" s="126"/>
      <c r="F2" s="126"/>
      <c r="G2" s="126"/>
      <c r="H2" s="126"/>
      <c r="I2" s="126"/>
    </row>
    <row r="3" spans="1:9" ht="23.25" x14ac:dyDescent="0.35">
      <c r="A3" s="156" t="s">
        <v>12</v>
      </c>
      <c r="B3" s="156"/>
      <c r="C3" s="156"/>
      <c r="D3" s="156"/>
      <c r="E3" s="156"/>
      <c r="F3" s="156"/>
      <c r="G3" s="156"/>
      <c r="H3" s="156"/>
      <c r="I3" s="156"/>
    </row>
    <row r="4" spans="1:9" s="42" customFormat="1" ht="23.25" x14ac:dyDescent="0.35">
      <c r="A4" s="68"/>
      <c r="B4" s="68"/>
      <c r="C4" s="68"/>
      <c r="D4" s="68"/>
      <c r="E4" s="68"/>
      <c r="F4" s="68"/>
      <c r="G4" s="68"/>
      <c r="H4" s="68"/>
      <c r="I4" s="68"/>
    </row>
    <row r="5" spans="1:9" ht="45" customHeight="1" x14ac:dyDescent="0.3">
      <c r="A5" s="69"/>
      <c r="B5" s="157" t="s">
        <v>75</v>
      </c>
      <c r="C5" s="158"/>
      <c r="D5" s="158"/>
      <c r="E5" s="158"/>
      <c r="F5" s="158"/>
      <c r="G5" s="158"/>
      <c r="H5" s="158"/>
      <c r="I5" s="158"/>
    </row>
    <row r="6" spans="1:9" s="73" customFormat="1" ht="24.75" customHeight="1" x14ac:dyDescent="0.3">
      <c r="A6" s="70"/>
      <c r="B6" s="71"/>
      <c r="C6" s="72"/>
      <c r="D6" s="72"/>
      <c r="E6" s="72"/>
      <c r="F6" s="72"/>
      <c r="G6" s="72"/>
      <c r="H6" s="72"/>
      <c r="I6" s="72"/>
    </row>
    <row r="7" spans="1:9" s="42" customFormat="1" ht="18.75" x14ac:dyDescent="0.3">
      <c r="A7" s="74" t="s">
        <v>68</v>
      </c>
    </row>
    <row r="8" spans="1:9" ht="29.25" customHeight="1" x14ac:dyDescent="0.25">
      <c r="A8" s="159" t="s">
        <v>86</v>
      </c>
      <c r="B8" s="159"/>
      <c r="C8" s="159"/>
      <c r="D8" s="159"/>
      <c r="E8" s="159"/>
      <c r="F8" s="159"/>
      <c r="G8" s="159"/>
      <c r="H8" s="159"/>
      <c r="I8" s="159"/>
    </row>
    <row r="9" spans="1:9" ht="69.75" customHeight="1" x14ac:dyDescent="0.25">
      <c r="A9" s="159" t="s">
        <v>85</v>
      </c>
      <c r="B9" s="159"/>
      <c r="C9" s="159"/>
      <c r="D9" s="159"/>
      <c r="E9" s="159"/>
      <c r="F9" s="159"/>
      <c r="G9" s="159"/>
      <c r="H9" s="159"/>
      <c r="I9" s="159"/>
    </row>
    <row r="10" spans="1:9" ht="15.75" x14ac:dyDescent="0.25">
      <c r="A10" s="43"/>
    </row>
    <row r="11" spans="1:9" s="42" customFormat="1" ht="18.75" x14ac:dyDescent="0.3">
      <c r="A11" s="74" t="s">
        <v>69</v>
      </c>
    </row>
    <row r="12" spans="1:9" ht="15.75" x14ac:dyDescent="0.25">
      <c r="A12" s="1" t="s">
        <v>70</v>
      </c>
    </row>
    <row r="13" spans="1:9" ht="57" customHeight="1" x14ac:dyDescent="0.25">
      <c r="A13" s="154" t="s">
        <v>73</v>
      </c>
      <c r="B13" s="155"/>
      <c r="C13" s="155"/>
      <c r="D13" s="155"/>
      <c r="E13" s="155"/>
      <c r="F13" s="155"/>
      <c r="G13" s="155"/>
      <c r="H13" s="155"/>
      <c r="I13" s="155"/>
    </row>
    <row r="14" spans="1:9" ht="15.75" x14ac:dyDescent="0.25">
      <c r="A14" s="43"/>
    </row>
    <row r="15" spans="1:9" ht="15.75" x14ac:dyDescent="0.25">
      <c r="A15" s="1" t="s">
        <v>71</v>
      </c>
    </row>
    <row r="16" spans="1:9" ht="15.75" x14ac:dyDescent="0.25">
      <c r="A16" s="43" t="s">
        <v>72</v>
      </c>
    </row>
    <row r="17" spans="1:9" ht="15.75" x14ac:dyDescent="0.25">
      <c r="A17" s="43" t="s">
        <v>58</v>
      </c>
    </row>
    <row r="18" spans="1:9" ht="15.75" x14ac:dyDescent="0.25">
      <c r="A18" s="43" t="s">
        <v>59</v>
      </c>
    </row>
    <row r="19" spans="1:9" ht="15.75" x14ac:dyDescent="0.25">
      <c r="A19" s="43" t="s">
        <v>60</v>
      </c>
    </row>
    <row r="20" spans="1:9" ht="15.75" x14ac:dyDescent="0.25">
      <c r="A20" s="43" t="s">
        <v>61</v>
      </c>
    </row>
    <row r="21" spans="1:9" ht="15.75" x14ac:dyDescent="0.25">
      <c r="A21" s="43" t="s">
        <v>62</v>
      </c>
    </row>
    <row r="22" spans="1:9" ht="15.75" x14ac:dyDescent="0.25">
      <c r="A22" s="43" t="s">
        <v>63</v>
      </c>
    </row>
    <row r="23" spans="1:9" ht="15.75" x14ac:dyDescent="0.25">
      <c r="A23" s="43" t="s">
        <v>64</v>
      </c>
    </row>
    <row r="24" spans="1:9" ht="15.75" x14ac:dyDescent="0.25">
      <c r="A24" s="43" t="s">
        <v>65</v>
      </c>
    </row>
    <row r="25" spans="1:9" ht="15.75" x14ac:dyDescent="0.25">
      <c r="A25" s="43" t="s">
        <v>66</v>
      </c>
    </row>
    <row r="26" spans="1:9" ht="15.75" x14ac:dyDescent="0.25">
      <c r="A26" s="43"/>
    </row>
    <row r="27" spans="1:9" ht="15.75" x14ac:dyDescent="0.25">
      <c r="A27" s="1" t="s">
        <v>74</v>
      </c>
    </row>
    <row r="28" spans="1:9" ht="73.5" customHeight="1" x14ac:dyDescent="0.25">
      <c r="A28" s="154" t="s">
        <v>77</v>
      </c>
      <c r="B28" s="155"/>
      <c r="C28" s="155"/>
      <c r="D28" s="155"/>
      <c r="E28" s="155"/>
      <c r="F28" s="155"/>
      <c r="G28" s="155"/>
      <c r="H28" s="155"/>
      <c r="I28" s="155"/>
    </row>
    <row r="29" spans="1:9" s="42" customFormat="1" ht="15.75" customHeight="1" x14ac:dyDescent="0.25">
      <c r="A29" s="75"/>
      <c r="B29" s="51"/>
      <c r="C29" s="51"/>
      <c r="D29" s="51"/>
      <c r="E29" s="51"/>
      <c r="F29" s="51"/>
      <c r="G29" s="51"/>
      <c r="H29" s="51"/>
      <c r="I29" s="51"/>
    </row>
    <row r="30" spans="1:9" ht="15.75" x14ac:dyDescent="0.25">
      <c r="A30" s="1" t="s">
        <v>76</v>
      </c>
    </row>
    <row r="31" spans="1:9" ht="52.5" customHeight="1" x14ac:dyDescent="0.25">
      <c r="A31" s="154" t="s">
        <v>78</v>
      </c>
      <c r="B31" s="151"/>
      <c r="C31" s="151"/>
      <c r="D31" s="151"/>
      <c r="E31" s="151"/>
      <c r="F31" s="151"/>
      <c r="G31" s="151"/>
      <c r="H31" s="151"/>
      <c r="I31" s="151"/>
    </row>
  </sheetData>
  <sheetProtection password="DF27" sheet="1" objects="1" scenarios="1"/>
  <mergeCells count="8">
    <mergeCell ref="A28:I28"/>
    <mergeCell ref="A31:I31"/>
    <mergeCell ref="A2:I2"/>
    <mergeCell ref="A3:I3"/>
    <mergeCell ref="B5:I5"/>
    <mergeCell ref="A9:I9"/>
    <mergeCell ref="A13:I13"/>
    <mergeCell ref="A8:I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Evidence</vt:lpstr>
      <vt:lpstr>Faktura</vt:lpstr>
      <vt:lpstr>Nápověda</vt:lpstr>
      <vt:lpstr>Evidence!Názvy_tisku</vt:lpstr>
      <vt:lpstr>Evidence!Oblast_tisku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prijmenij</cp:lastModifiedBy>
  <cp:lastPrinted>2023-01-16T14:56:17Z</cp:lastPrinted>
  <dcterms:created xsi:type="dcterms:W3CDTF">2023-01-05T01:14:10Z</dcterms:created>
  <dcterms:modified xsi:type="dcterms:W3CDTF">2023-01-25T14:35:45Z</dcterms:modified>
</cp:coreProperties>
</file>